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8b03ea577e69e87/Desktop/"/>
    </mc:Choice>
  </mc:AlternateContent>
  <xr:revisionPtr revIDLastSave="117" documentId="8_{60E0807D-3705-4012-A10B-D655F42037E6}" xr6:coauthVersionLast="47" xr6:coauthVersionMax="47" xr10:uidLastSave="{48D9A3F7-6FF8-40FD-B9EA-E6EFA3721D1F}"/>
  <bookViews>
    <workbookView xWindow="-98" yWindow="-98" windowWidth="21795" windowHeight="12975" tabRatio="857" activeTab="3" xr2:uid="{835CA86D-4439-4A61-92BD-67C71F610FE6}"/>
  </bookViews>
  <sheets>
    <sheet name="Bce Final" sheetId="15" r:id="rId1"/>
    <sheet name="Materialidad" sheetId="13" r:id="rId2"/>
    <sheet name="Diferidos" sheetId="4" r:id="rId3"/>
    <sheet name="Asientos Ajuste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5" l="1"/>
  <c r="E80" i="15"/>
  <c r="E78" i="15"/>
  <c r="E74" i="15"/>
  <c r="E72" i="15"/>
  <c r="C18" i="15"/>
  <c r="F30" i="15"/>
  <c r="F28" i="15"/>
  <c r="F17" i="15"/>
  <c r="F13" i="15"/>
  <c r="F7" i="15"/>
  <c r="F5" i="15"/>
  <c r="C33" i="15"/>
  <c r="C22" i="15"/>
  <c r="C13" i="15"/>
  <c r="C11" i="15"/>
  <c r="C8" i="15"/>
  <c r="C5" i="15"/>
  <c r="F22" i="15" l="1"/>
  <c r="F38" i="15" s="1"/>
  <c r="C36" i="15"/>
  <c r="C16" i="15"/>
  <c r="C38" i="15" s="1"/>
  <c r="B37" i="13"/>
  <c r="G38" i="15" l="1"/>
  <c r="H23" i="4"/>
  <c r="H27" i="4" s="1"/>
  <c r="G23" i="4"/>
  <c r="G27" i="4" s="1"/>
  <c r="F55" i="3" l="1"/>
  <c r="G55" i="3"/>
</calcChain>
</file>

<file path=xl/sharedStrings.xml><?xml version="1.0" encoding="utf-8"?>
<sst xmlns="http://schemas.openxmlformats.org/spreadsheetml/2006/main" count="147" uniqueCount="115">
  <si>
    <t>Detalle</t>
  </si>
  <si>
    <t>Fecha</t>
  </si>
  <si>
    <t>Debe</t>
  </si>
  <si>
    <t>Haber</t>
  </si>
  <si>
    <t>-</t>
  </si>
  <si>
    <t>N°</t>
  </si>
  <si>
    <t>NIIF</t>
  </si>
  <si>
    <t>SII</t>
  </si>
  <si>
    <t>Diferencias</t>
  </si>
  <si>
    <t>Activos</t>
  </si>
  <si>
    <t>Pasivos</t>
  </si>
  <si>
    <t>Impuesto a la Renta</t>
  </si>
  <si>
    <t>Efectivo y equivalente Ef.</t>
  </si>
  <si>
    <t>Otros Pasivos financieros</t>
  </si>
  <si>
    <t>Caja</t>
  </si>
  <si>
    <t>Banco</t>
  </si>
  <si>
    <t>Cuentas por pagar</t>
  </si>
  <si>
    <t>Deudores Comerciales</t>
  </si>
  <si>
    <t>Proveedores</t>
  </si>
  <si>
    <t>Clientes</t>
  </si>
  <si>
    <t xml:space="preserve">Prov. Vacaciones </t>
  </si>
  <si>
    <t>Deterioro Cuentas por Cobrar</t>
  </si>
  <si>
    <t>Prov. Contrato de Arriendo</t>
  </si>
  <si>
    <t>Inventarios</t>
  </si>
  <si>
    <t>Otras Provisiones</t>
  </si>
  <si>
    <t>Existencias</t>
  </si>
  <si>
    <t xml:space="preserve">Activos por Impuestos </t>
  </si>
  <si>
    <t>PPM</t>
  </si>
  <si>
    <t>Provisión Juicios</t>
  </si>
  <si>
    <t>Total Activos Corrientes</t>
  </si>
  <si>
    <t>Beneficios a los empleados</t>
  </si>
  <si>
    <t>Intangibles</t>
  </si>
  <si>
    <t>PIAS</t>
  </si>
  <si>
    <t>Software</t>
  </si>
  <si>
    <t>Provisión Gratificaciones</t>
  </si>
  <si>
    <t>Propiedades Plantas y Eq.</t>
  </si>
  <si>
    <t>Total Pasivos Corrientes</t>
  </si>
  <si>
    <t>Maquinarias</t>
  </si>
  <si>
    <t>Dep. Acum Maquinarias</t>
  </si>
  <si>
    <t>Edificios</t>
  </si>
  <si>
    <t>Impuestos Diferidos</t>
  </si>
  <si>
    <t>Dep. Acum Edificios</t>
  </si>
  <si>
    <t>Pasivos por diferidos</t>
  </si>
  <si>
    <t>Terrenos</t>
  </si>
  <si>
    <t>Total Pasivos no Corrientes</t>
  </si>
  <si>
    <t>Capital</t>
  </si>
  <si>
    <t>Otras Reservas</t>
  </si>
  <si>
    <t>Resultados Acumulados</t>
  </si>
  <si>
    <t>Activos por diferidos</t>
  </si>
  <si>
    <t>Utilidad del ejercicio</t>
  </si>
  <si>
    <t>Total Activos no Corrientes</t>
  </si>
  <si>
    <t>Utilidad ant. de Impuesto</t>
  </si>
  <si>
    <t>RUT</t>
  </si>
  <si>
    <t>Neto</t>
  </si>
  <si>
    <t>Monto Libro</t>
  </si>
  <si>
    <t>Depreciación Acumulada</t>
  </si>
  <si>
    <t>Origen</t>
  </si>
  <si>
    <t>Monto</t>
  </si>
  <si>
    <t>Probabilidad de Ocurrencia</t>
  </si>
  <si>
    <t>10.000-2</t>
  </si>
  <si>
    <t>Demanda Civil</t>
  </si>
  <si>
    <t>11.000-4</t>
  </si>
  <si>
    <t>18.000-3</t>
  </si>
  <si>
    <t>17.000-4</t>
  </si>
  <si>
    <t>21.000-k</t>
  </si>
  <si>
    <t>%</t>
  </si>
  <si>
    <t>Utilidad ant. Imp. 2022</t>
  </si>
  <si>
    <t>$</t>
  </si>
  <si>
    <t>Utilidad antes de Impuesto</t>
  </si>
  <si>
    <t>Total de Activos</t>
  </si>
  <si>
    <t>Total de Ingresos</t>
  </si>
  <si>
    <t>Base</t>
  </si>
  <si>
    <t>Materialidad (MP)</t>
  </si>
  <si>
    <t>Utilidad Antes de Impuesto</t>
  </si>
  <si>
    <t>Total de Ingresos de Explotación</t>
  </si>
  <si>
    <t xml:space="preserve">Explicación de la decisión en la determinación de la Materialidad
</t>
  </si>
  <si>
    <t>LET</t>
  </si>
  <si>
    <t>UET</t>
  </si>
  <si>
    <t>Balance</t>
  </si>
  <si>
    <t>Diferencia</t>
  </si>
  <si>
    <r>
      <t xml:space="preserve">i. </t>
    </r>
    <r>
      <rPr>
        <b/>
        <u/>
        <sz val="12"/>
        <color theme="1"/>
        <rFont val="Georgia"/>
        <family val="1"/>
      </rPr>
      <t xml:space="preserve">Límite de error tolerable </t>
    </r>
  </si>
  <si>
    <r>
      <t xml:space="preserve">i. </t>
    </r>
    <r>
      <rPr>
        <b/>
        <u/>
        <sz val="12"/>
        <color theme="1"/>
        <rFont val="Georgia"/>
        <family val="1"/>
      </rPr>
      <t>Umbral de error tolerable</t>
    </r>
  </si>
  <si>
    <t>Materialidad</t>
  </si>
  <si>
    <t>Provisión Reestructuración</t>
  </si>
  <si>
    <t>Prov. Servicios Básicos</t>
  </si>
  <si>
    <t>Patrimonio</t>
  </si>
  <si>
    <t>Total Activos</t>
  </si>
  <si>
    <t>Total Pasivos</t>
  </si>
  <si>
    <r>
      <t>d)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Georgia"/>
        <family val="1"/>
      </rPr>
      <t>En reuniones sostenidas nos informan que se aprobó por el gerente general la reestructuración de la empresa, lo que afecta en un gasto de $23.000.000 en el siguiente año</t>
    </r>
  </si>
  <si>
    <t>Tributario</t>
  </si>
  <si>
    <t>Activo</t>
  </si>
  <si>
    <t>Gasto</t>
  </si>
  <si>
    <t>Pasivo</t>
  </si>
  <si>
    <t>Ganancia</t>
  </si>
  <si>
    <t>El detalle tributario que tiene la sociedad es el siguiente:</t>
  </si>
  <si>
    <t>Provisión medioambiental</t>
  </si>
  <si>
    <r>
      <t>a)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Georgia"/>
        <family val="1"/>
      </rPr>
      <t>La provisión gratificaciones es un derecho adquirido</t>
    </r>
  </si>
  <si>
    <t>Préstamos Bancarios</t>
  </si>
  <si>
    <t>Utilidad ant. Imp. 2023</t>
  </si>
  <si>
    <r>
      <t>1.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0"/>
        <color theme="1"/>
        <rFont val="Georgia"/>
        <family val="1"/>
      </rPr>
      <t>Las provisiones que se generaron el año 2024 tienen el siguiente detalle</t>
    </r>
  </si>
  <si>
    <r>
      <t>b)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Georgia"/>
        <family val="1"/>
      </rPr>
      <t>La provisión contrato de arriendo corresponde al periodo 2025 que es cuando termina el contrato</t>
    </r>
  </si>
  <si>
    <r>
      <t>c)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Georgia"/>
        <family val="1"/>
      </rPr>
      <t>La provisión Indemnizaciones se provisiona un tope de 11 años por trabajador según lo legal, pactadas según contrato colectivo</t>
    </r>
  </si>
  <si>
    <t>Derechos de Agua</t>
  </si>
  <si>
    <t>Los directores aprueban el plan formal por 55.000.000</t>
  </si>
  <si>
    <r>
      <t>2.</t>
    </r>
    <r>
      <rPr>
        <sz val="7"/>
        <rFont val="Times New Roman"/>
        <family val="1"/>
      </rPr>
      <t xml:space="preserve">      </t>
    </r>
    <r>
      <rPr>
        <sz val="10"/>
        <rFont val="Georgia"/>
        <family val="1"/>
      </rPr>
      <t>La sociedad tiene un contrato vigente de ventas de existencias por un valor de $60.000.000 con entrega el 10 de marzo del siguiente año, al 31 de diciembre y por distintas circunstancias la entidad se da cuenta que el costo de cumplir el contrato es de $93.000.000</t>
    </r>
  </si>
  <si>
    <r>
      <t>3.</t>
    </r>
    <r>
      <rPr>
        <sz val="7"/>
        <color theme="1"/>
        <rFont val="Times New Roman"/>
        <family val="1"/>
      </rPr>
      <t> </t>
    </r>
    <r>
      <rPr>
        <sz val="10"/>
        <color theme="1"/>
        <rFont val="Georgia"/>
        <family val="1"/>
      </rPr>
      <t>La sociedad efectuó una facturación el 24 de diciembre por 60.000.000 donde los productos se encuentran en bodega y sin entrega.</t>
    </r>
  </si>
  <si>
    <t>5. La sociedad efectúa una provisión de deudas incobrables, el detalle de su matriz de riesgo y tasa de recuperación, da un valor según NIIF 9 de $45.000.000, de los cuales según vencimiento el SII acepta un gasto de $68.000.000</t>
  </si>
  <si>
    <t>Derechos de agua</t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</si>
  <si>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Georgia"/>
        <family val="1"/>
      </rPr>
      <t>La sociedad tiene el siguiente detalle de juicios que fueron reconocidos los años anteriores:</t>
    </r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</si>
  <si>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Georgia"/>
        <family val="1"/>
      </rPr>
      <t>La sociedad tiene una pérdida tributaria del año anterior de $73.000.000, este año según RLI tiene una ganancia de $44.000.000 sin considerar la pérdida del año anterior</t>
    </r>
  </si>
  <si>
    <t>Balance Clasificado al 31.12.2024 -  VIPC anual 27%  Corrección monetaria anual 6,7%</t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</si>
  <si>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Georgia"/>
        <family val="1"/>
      </rPr>
      <t>La sociedad cuenta con gastos de organización y puesta en marcha neto y actualizados de $29.000.000.</t>
    </r>
  </si>
  <si>
    <r>
      <t>10.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Georgia"/>
        <family val="1"/>
      </rPr>
      <t>Por temas medioambientales la sociedad debe provisionar el 3% de los ingresos del año.</t>
    </r>
  </si>
  <si>
    <t>Usted es el encargado de auditoría del año 2024, donde debe efectuar el cálculo de la materialidad (sugerir, imponer o guardar en los papeles de trabajo los ajustes contables según la materialidad obtenida), la información que dispone es la siguiente:</t>
  </si>
  <si>
    <t>Materialidad para efectos de planificación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</si>
</sst>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&quot;$&quot;\-#,##0"/>
    <numFmt numFmtId="41" formatCode="_ * #,##0_ ;_ * \-#,##0_ ;_ * &quot;-&quot;_ ;_ @_ "/>
    <numFmt numFmtId="168" formatCode="_ * #,##0.0_ ;_ * \-#,##0.0_ ;_ * &quot;-&quot;_ ;_ @_ "/>
    <numFmt numFmtId="169" formatCode="_ * #,##0.0_ ;_ * \-#,##0.0_ ;_ * &quot;-&quot;?_ ;_ 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  <font>
      <b/>
      <sz val="10"/>
      <color theme="1"/>
      <name val="Georgia"/>
      <family val="1"/>
    </font>
    <font>
      <sz val="10"/>
      <color theme="1"/>
      <name val="Georgia"/>
      <family val="1"/>
    </font>
    <font>
      <sz val="8"/>
      <color theme="1"/>
      <name val="Georgia"/>
      <family val="1"/>
    </font>
    <font>
      <sz val="11"/>
      <color theme="1"/>
      <name val="Georgia"/>
      <family val="1"/>
    </font>
    <font>
      <b/>
      <sz val="12"/>
      <name val="Georgia"/>
      <family val="1"/>
    </font>
    <font>
      <sz val="12"/>
      <name val="Georgia"/>
      <family val="1"/>
    </font>
    <font>
      <b/>
      <sz val="12"/>
      <color rgb="FF000000"/>
      <name val="Georgia"/>
      <family val="1"/>
    </font>
    <font>
      <sz val="12"/>
      <color rgb="FF000000"/>
      <name val="Georgia"/>
      <family val="1"/>
    </font>
    <font>
      <b/>
      <u/>
      <sz val="12"/>
      <color theme="1"/>
      <name val="Georgia"/>
      <family val="1"/>
    </font>
    <font>
      <sz val="7"/>
      <color theme="1"/>
      <name val="Times New Roman"/>
      <family val="1"/>
    </font>
    <font>
      <sz val="9"/>
      <color theme="1"/>
      <name val="Georgia"/>
      <family val="1"/>
    </font>
    <font>
      <b/>
      <sz val="9"/>
      <color rgb="FF000000"/>
      <name val="Georgia"/>
      <family val="1"/>
    </font>
    <font>
      <b/>
      <sz val="9"/>
      <color theme="1"/>
      <name val="Georgia"/>
      <family val="1"/>
    </font>
    <font>
      <sz val="9"/>
      <color rgb="FF000000"/>
      <name val="Georgia"/>
      <family val="1"/>
    </font>
    <font>
      <sz val="11"/>
      <color rgb="FFFF0000"/>
      <name val="Calibri"/>
      <family val="2"/>
      <scheme val="minor"/>
    </font>
    <font>
      <b/>
      <sz val="7"/>
      <color theme="1"/>
      <name val="Times New Roman"/>
      <family val="1"/>
    </font>
    <font>
      <b/>
      <sz val="9"/>
      <color rgb="FFFF0000"/>
      <name val="Georgia"/>
      <family val="1"/>
    </font>
    <font>
      <sz val="10"/>
      <name val="Georgia"/>
      <family val="1"/>
    </font>
    <font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88">
    <xf numFmtId="0" fontId="0" fillId="0" borderId="0" xfId="0"/>
    <xf numFmtId="0" fontId="2" fillId="2" borderId="1" xfId="0" applyFont="1" applyFill="1" applyBorder="1"/>
    <xf numFmtId="0" fontId="3" fillId="2" borderId="0" xfId="0" applyFont="1" applyFill="1"/>
    <xf numFmtId="0" fontId="2" fillId="2" borderId="0" xfId="0" applyFont="1" applyFill="1"/>
    <xf numFmtId="41" fontId="2" fillId="2" borderId="1" xfId="1" applyFont="1" applyFill="1" applyBorder="1"/>
    <xf numFmtId="41" fontId="3" fillId="2" borderId="0" xfId="1" applyFont="1" applyFill="1" applyBorder="1"/>
    <xf numFmtId="0" fontId="3" fillId="2" borderId="12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41" fontId="3" fillId="2" borderId="12" xfId="1" applyFont="1" applyFill="1" applyBorder="1"/>
    <xf numFmtId="41" fontId="2" fillId="2" borderId="1" xfId="1" applyFont="1" applyFill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41" fontId="3" fillId="0" borderId="5" xfId="1" applyFont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0" fontId="10" fillId="4" borderId="2" xfId="0" applyFont="1" applyFill="1" applyBorder="1" applyAlignment="1">
      <alignment horizontal="justify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41" fontId="3" fillId="0" borderId="2" xfId="1" applyFont="1" applyBorder="1" applyAlignment="1">
      <alignment horizontal="right" vertical="center" wrapText="1"/>
    </xf>
    <xf numFmtId="9" fontId="3" fillId="0" borderId="2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shrinkToFit="1"/>
    </xf>
    <xf numFmtId="41" fontId="3" fillId="3" borderId="1" xfId="1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41" fontId="2" fillId="3" borderId="1" xfId="1" applyFont="1" applyFill="1" applyBorder="1" applyAlignment="1">
      <alignment horizontal="center" vertical="center" shrinkToFit="1"/>
    </xf>
    <xf numFmtId="41" fontId="3" fillId="3" borderId="2" xfId="1" applyFont="1" applyFill="1" applyBorder="1"/>
    <xf numFmtId="0" fontId="3" fillId="2" borderId="0" xfId="0" applyFont="1" applyFill="1" applyAlignment="1">
      <alignment horizontal="center"/>
    </xf>
    <xf numFmtId="0" fontId="2" fillId="2" borderId="15" xfId="0" applyFont="1" applyFill="1" applyBorder="1" applyAlignment="1">
      <alignment horizontal="center"/>
    </xf>
    <xf numFmtId="41" fontId="3" fillId="3" borderId="1" xfId="1" applyFont="1" applyFill="1" applyBorder="1" applyAlignment="1">
      <alignment horizontal="left" vertical="center" shrinkToFit="1"/>
    </xf>
    <xf numFmtId="0" fontId="9" fillId="3" borderId="9" xfId="0" applyFont="1" applyFill="1" applyBorder="1" applyAlignment="1" applyProtection="1">
      <alignment horizontal="left"/>
      <protection locked="0"/>
    </xf>
    <xf numFmtId="0" fontId="9" fillId="3" borderId="10" xfId="0" applyFont="1" applyFill="1" applyBorder="1" applyAlignment="1" applyProtection="1">
      <alignment horizontal="center"/>
      <protection locked="0"/>
    </xf>
    <xf numFmtId="41" fontId="9" fillId="3" borderId="12" xfId="1" applyFont="1" applyFill="1" applyBorder="1" applyProtection="1">
      <protection locked="0"/>
    </xf>
    <xf numFmtId="0" fontId="9" fillId="3" borderId="9" xfId="0" applyFont="1" applyFill="1" applyBorder="1" applyAlignment="1" applyProtection="1">
      <alignment horizontal="center"/>
      <protection locked="0"/>
    </xf>
    <xf numFmtId="14" fontId="9" fillId="3" borderId="17" xfId="0" applyNumberFormat="1" applyFont="1" applyFill="1" applyBorder="1" applyProtection="1">
      <protection locked="0"/>
    </xf>
    <xf numFmtId="0" fontId="9" fillId="3" borderId="18" xfId="0" applyFont="1" applyFill="1" applyBorder="1" applyAlignment="1" applyProtection="1">
      <alignment horizontal="left"/>
      <protection locked="0"/>
    </xf>
    <xf numFmtId="0" fontId="9" fillId="3" borderId="19" xfId="0" applyFont="1" applyFill="1" applyBorder="1" applyAlignment="1" applyProtection="1">
      <alignment horizontal="center"/>
      <protection locked="0"/>
    </xf>
    <xf numFmtId="0" fontId="9" fillId="3" borderId="20" xfId="0" applyFont="1" applyFill="1" applyBorder="1" applyAlignment="1" applyProtection="1">
      <alignment horizontal="center"/>
      <protection locked="0"/>
    </xf>
    <xf numFmtId="41" fontId="9" fillId="3" borderId="21" xfId="1" applyFont="1" applyFill="1" applyBorder="1" applyProtection="1">
      <protection locked="0"/>
    </xf>
    <xf numFmtId="41" fontId="9" fillId="3" borderId="22" xfId="1" applyFont="1" applyFill="1" applyBorder="1" applyProtection="1">
      <protection locked="0"/>
    </xf>
    <xf numFmtId="14" fontId="3" fillId="3" borderId="15" xfId="0" applyNumberFormat="1" applyFont="1" applyFill="1" applyBorder="1" applyProtection="1">
      <protection locked="0"/>
    </xf>
    <xf numFmtId="0" fontId="2" fillId="3" borderId="13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41" fontId="3" fillId="3" borderId="15" xfId="1" applyFont="1" applyFill="1" applyBorder="1" applyProtection="1">
      <protection locked="0"/>
    </xf>
    <xf numFmtId="14" fontId="9" fillId="3" borderId="12" xfId="0" applyNumberFormat="1" applyFont="1" applyFill="1" applyBorder="1" applyProtection="1">
      <protection locked="0"/>
    </xf>
    <xf numFmtId="0" fontId="9" fillId="3" borderId="0" xfId="0" applyFont="1" applyFill="1" applyAlignment="1" applyProtection="1">
      <alignment horizontal="center"/>
      <protection locked="0"/>
    </xf>
    <xf numFmtId="168" fontId="2" fillId="2" borderId="0" xfId="1" applyNumberFormat="1" applyFont="1" applyFill="1" applyBorder="1" applyAlignment="1">
      <alignment horizontal="center"/>
    </xf>
    <xf numFmtId="168" fontId="3" fillId="3" borderId="0" xfId="1" applyNumberFormat="1" applyFont="1" applyFill="1" applyBorder="1" applyAlignment="1">
      <alignment horizontal="center" vertical="center" shrinkToFit="1"/>
    </xf>
    <xf numFmtId="168" fontId="2" fillId="3" borderId="0" xfId="1" applyNumberFormat="1" applyFont="1" applyFill="1" applyBorder="1" applyAlignment="1">
      <alignment horizontal="center" vertical="center" shrinkToFit="1"/>
    </xf>
    <xf numFmtId="168" fontId="3" fillId="2" borderId="0" xfId="1" applyNumberFormat="1" applyFont="1" applyFill="1" applyBorder="1"/>
    <xf numFmtId="168" fontId="3" fillId="3" borderId="0" xfId="1" applyNumberFormat="1" applyFont="1" applyFill="1" applyBorder="1"/>
    <xf numFmtId="169" fontId="3" fillId="2" borderId="0" xfId="0" applyNumberFormat="1" applyFont="1" applyFill="1"/>
    <xf numFmtId="0" fontId="0" fillId="3" borderId="0" xfId="0" applyFill="1"/>
    <xf numFmtId="0" fontId="4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vertical="center" wrapText="1"/>
    </xf>
    <xf numFmtId="3" fontId="15" fillId="3" borderId="5" xfId="0" applyNumberFormat="1" applyFont="1" applyFill="1" applyBorder="1" applyAlignment="1">
      <alignment horizontal="right" vertical="center" wrapText="1"/>
    </xf>
    <xf numFmtId="0" fontId="16" fillId="3" borderId="5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3" fontId="17" fillId="3" borderId="5" xfId="0" applyNumberFormat="1" applyFont="1" applyFill="1" applyBorder="1" applyAlignment="1">
      <alignment horizontal="right" vertical="center" wrapText="1"/>
    </xf>
    <xf numFmtId="0" fontId="17" fillId="3" borderId="5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horizontal="right" vertical="center" wrapText="1"/>
    </xf>
    <xf numFmtId="41" fontId="0" fillId="3" borderId="0" xfId="0" applyNumberFormat="1" applyFill="1"/>
    <xf numFmtId="0" fontId="15" fillId="3" borderId="5" xfId="0" applyFont="1" applyFill="1" applyBorder="1" applyAlignment="1">
      <alignment horizontal="right" vertical="center" wrapText="1"/>
    </xf>
    <xf numFmtId="0" fontId="16" fillId="3" borderId="10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indent="2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16" fillId="3" borderId="7" xfId="0" applyFont="1" applyFill="1" applyBorder="1" applyAlignment="1">
      <alignment vertical="center" wrapText="1"/>
    </xf>
    <xf numFmtId="0" fontId="6" fillId="3" borderId="0" xfId="0" applyFont="1" applyFill="1" applyAlignment="1">
      <alignment horizontal="justify" vertical="center"/>
    </xf>
    <xf numFmtId="41" fontId="0" fillId="3" borderId="0" xfId="1" applyFont="1" applyFill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0" fillId="3" borderId="5" xfId="0" applyFill="1" applyBorder="1"/>
    <xf numFmtId="0" fontId="20" fillId="3" borderId="0" xfId="0" applyFont="1" applyFill="1" applyAlignment="1">
      <alignment vertical="center" wrapText="1"/>
    </xf>
    <xf numFmtId="41" fontId="20" fillId="3" borderId="0" xfId="0" applyNumberFormat="1" applyFont="1" applyFill="1" applyAlignment="1">
      <alignment horizontal="right" vertical="center" wrapText="1"/>
    </xf>
    <xf numFmtId="41" fontId="16" fillId="3" borderId="2" xfId="0" applyNumberFormat="1" applyFont="1" applyFill="1" applyBorder="1" applyAlignment="1">
      <alignment horizontal="right" vertical="center" wrapText="1"/>
    </xf>
    <xf numFmtId="41" fontId="18" fillId="3" borderId="0" xfId="0" applyNumberFormat="1" applyFont="1" applyFill="1"/>
    <xf numFmtId="14" fontId="3" fillId="3" borderId="12" xfId="0" applyNumberFormat="1" applyFont="1" applyFill="1" applyBorder="1" applyProtection="1">
      <protection locked="0"/>
    </xf>
    <xf numFmtId="0" fontId="5" fillId="3" borderId="6" xfId="0" applyFont="1" applyFill="1" applyBorder="1" applyAlignment="1">
      <alignment horizontal="left" vertical="center"/>
    </xf>
    <xf numFmtId="0" fontId="18" fillId="3" borderId="0" xfId="0" applyFont="1" applyFill="1"/>
    <xf numFmtId="0" fontId="5" fillId="3" borderId="9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0" fillId="3" borderId="11" xfId="0" applyFill="1" applyBorder="1"/>
    <xf numFmtId="6" fontId="14" fillId="3" borderId="5" xfId="0" applyNumberFormat="1" applyFont="1" applyFill="1" applyBorder="1" applyAlignment="1">
      <alignment horizontal="right" vertical="center" wrapText="1"/>
    </xf>
    <xf numFmtId="0" fontId="14" fillId="3" borderId="5" xfId="0" applyFont="1" applyFill="1" applyBorder="1" applyAlignment="1">
      <alignment horizontal="right" vertical="center" wrapText="1"/>
    </xf>
    <xf numFmtId="3" fontId="14" fillId="3" borderId="5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3" fontId="6" fillId="3" borderId="5" xfId="0" applyNumberFormat="1" applyFont="1" applyFill="1" applyBorder="1" applyAlignment="1">
      <alignment horizontal="right" vertical="center" wrapText="1"/>
    </xf>
    <xf numFmtId="9" fontId="6" fillId="3" borderId="5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41" fontId="3" fillId="3" borderId="12" xfId="1" applyFont="1" applyFill="1" applyBorder="1" applyProtection="1">
      <protection locked="0"/>
    </xf>
    <xf numFmtId="41" fontId="3" fillId="3" borderId="2" xfId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vertical="center" wrapText="1"/>
    </xf>
    <xf numFmtId="0" fontId="16" fillId="3" borderId="8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23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6" fontId="14" fillId="3" borderId="7" xfId="0" applyNumberFormat="1" applyFont="1" applyFill="1" applyBorder="1" applyAlignment="1">
      <alignment horizontal="right" vertical="center" wrapText="1"/>
    </xf>
    <xf numFmtId="6" fontId="14" fillId="3" borderId="8" xfId="0" applyNumberFormat="1" applyFont="1" applyFill="1" applyBorder="1" applyAlignment="1">
      <alignment horizontal="right" vertical="center" wrapText="1"/>
    </xf>
    <xf numFmtId="6" fontId="14" fillId="3" borderId="3" xfId="0" applyNumberFormat="1" applyFont="1" applyFill="1" applyBorder="1" applyAlignment="1">
      <alignment horizontal="right" vertical="center" wrapText="1"/>
    </xf>
    <xf numFmtId="0" fontId="21" fillId="3" borderId="13" xfId="0" applyFont="1" applyFill="1" applyBorder="1" applyAlignment="1">
      <alignment horizontal="left" vertical="center" wrapText="1"/>
    </xf>
    <xf numFmtId="0" fontId="21" fillId="3" borderId="14" xfId="0" applyFont="1" applyFill="1" applyBorder="1" applyAlignment="1">
      <alignment horizontal="left" vertical="center" wrapText="1"/>
    </xf>
    <xf numFmtId="0" fontId="21" fillId="3" borderId="16" xfId="0" applyFont="1" applyFill="1" applyBorder="1" applyAlignment="1">
      <alignment horizontal="left" vertical="center" wrapText="1"/>
    </xf>
    <xf numFmtId="0" fontId="21" fillId="3" borderId="9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left" vertical="center" wrapText="1"/>
    </xf>
    <xf numFmtId="0" fontId="21" fillId="3" borderId="10" xfId="0" applyFont="1" applyFill="1" applyBorder="1" applyAlignment="1">
      <alignment horizontal="left" vertical="center" wrapText="1"/>
    </xf>
    <xf numFmtId="0" fontId="21" fillId="3" borderId="6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10" fillId="3" borderId="15" xfId="0" applyFont="1" applyFill="1" applyBorder="1" applyAlignment="1">
      <alignment horizontal="justify" vertical="center" wrapText="1"/>
    </xf>
    <xf numFmtId="0" fontId="10" fillId="3" borderId="4" xfId="0" applyFont="1" applyFill="1" applyBorder="1" applyAlignment="1">
      <alignment horizontal="justify" vertical="center" wrapText="1"/>
    </xf>
    <xf numFmtId="41" fontId="11" fillId="3" borderId="15" xfId="1" applyFont="1" applyFill="1" applyBorder="1" applyAlignment="1">
      <alignment vertical="center" wrapText="1"/>
    </xf>
    <xf numFmtId="41" fontId="11" fillId="3" borderId="4" xfId="1" applyFont="1" applyFill="1" applyBorder="1" applyAlignment="1">
      <alignment vertical="center" wrapText="1"/>
    </xf>
    <xf numFmtId="9" fontId="11" fillId="3" borderId="15" xfId="1" applyNumberFormat="1" applyFont="1" applyFill="1" applyBorder="1" applyAlignment="1">
      <alignment horizontal="center" vertical="center" wrapText="1"/>
    </xf>
    <xf numFmtId="41" fontId="11" fillId="3" borderId="4" xfId="1" applyFont="1" applyFill="1" applyBorder="1" applyAlignment="1">
      <alignment horizontal="center" vertical="center" wrapText="1"/>
    </xf>
    <xf numFmtId="41" fontId="11" fillId="3" borderId="15" xfId="1" applyFont="1" applyFill="1" applyBorder="1" applyAlignment="1">
      <alignment horizontal="right" vertical="center" wrapText="1"/>
    </xf>
    <xf numFmtId="41" fontId="11" fillId="3" borderId="4" xfId="1" applyFont="1" applyFill="1" applyBorder="1" applyAlignment="1">
      <alignment horizontal="right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0" fontId="11" fillId="3" borderId="15" xfId="1" applyNumberFormat="1" applyFont="1" applyFill="1" applyBorder="1" applyAlignment="1">
      <alignment horizontal="center" vertical="center" wrapText="1"/>
    </xf>
    <xf numFmtId="9" fontId="2" fillId="2" borderId="1" xfId="1" applyNumberFormat="1" applyFont="1" applyFill="1" applyBorder="1" applyAlignment="1">
      <alignment horizontal="center"/>
    </xf>
    <xf numFmtId="41" fontId="2" fillId="2" borderId="1" xfId="1" applyFont="1" applyFill="1" applyBorder="1" applyAlignment="1">
      <alignment horizontal="center"/>
    </xf>
    <xf numFmtId="41" fontId="3" fillId="3" borderId="7" xfId="1" applyFont="1" applyFill="1" applyBorder="1" applyAlignment="1">
      <alignment horizontal="center"/>
    </xf>
    <xf numFmtId="41" fontId="3" fillId="3" borderId="3" xfId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3" fontId="0" fillId="3" borderId="0" xfId="0" applyNumberFormat="1" applyFill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342900</xdr:colOff>
      <xdr:row>1</xdr:row>
      <xdr:rowOff>38100</xdr:rowOff>
    </xdr:from>
    <xdr:to>
      <xdr:col>19</xdr:col>
      <xdr:colOff>256861</xdr:colOff>
      <xdr:row>15</xdr:row>
      <xdr:rowOff>29969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28EFA0-DBCE-4DC3-8DD4-DC3187BC7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64040" y="236220"/>
          <a:ext cx="7376799" cy="2528670"/>
        </a:xfrm>
        <a:prstGeom prst="rect">
          <a:avLst/>
        </a:prstGeom>
      </xdr:spPr>
    </xdr:pic>
    <xdr:clientData/>
  </xdr:twoCellAnchor>
  <xdr:twoCellAnchor>
    <xdr:from>
      <xdr:col>9</xdr:col>
      <xdr:colOff>302418</xdr:colOff>
      <xdr:row>15</xdr:row>
      <xdr:rowOff>121443</xdr:rowOff>
    </xdr:from>
    <xdr:to>
      <xdr:col>19</xdr:col>
      <xdr:colOff>553243</xdr:colOff>
      <xdr:row>21</xdr:row>
      <xdr:rowOff>45244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892A472A-9E4F-9B3E-1910-267D9C567BFE}"/>
            </a:ext>
          </a:extLst>
        </xdr:cNvPr>
        <xdr:cNvSpPr/>
      </xdr:nvSpPr>
      <xdr:spPr>
        <a:xfrm>
          <a:off x="10248106" y="2978943"/>
          <a:ext cx="8029575" cy="495301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74519-A696-4152-9147-C91B0E614357}">
  <dimension ref="A1:G101"/>
  <sheetViews>
    <sheetView zoomScale="130" zoomScaleNormal="130" workbookViewId="0">
      <selection activeCell="E43" sqref="E43"/>
    </sheetView>
  </sheetViews>
  <sheetFormatPr baseColWidth="10" defaultColWidth="24.1328125" defaultRowHeight="14.25" x14ac:dyDescent="0.45"/>
  <cols>
    <col min="1" max="1" width="3" style="59" customWidth="1"/>
    <col min="2" max="2" width="28.53125" style="59" customWidth="1"/>
    <col min="3" max="3" width="16.59765625" style="59" customWidth="1"/>
    <col min="4" max="4" width="10.73046875" style="59" bestFit="1" customWidth="1"/>
    <col min="5" max="5" width="25.46484375" style="59" customWidth="1"/>
    <col min="6" max="6" width="16.46484375" style="59" customWidth="1"/>
    <col min="7" max="16384" width="24.1328125" style="59"/>
  </cols>
  <sheetData>
    <row r="1" spans="1:6" ht="14.65" thickBot="1" x14ac:dyDescent="0.5"/>
    <row r="2" spans="1:6" ht="14.65" thickBot="1" x14ac:dyDescent="0.5">
      <c r="B2" s="112" t="s">
        <v>110</v>
      </c>
      <c r="C2" s="113"/>
      <c r="D2" s="113"/>
      <c r="E2" s="113"/>
      <c r="F2" s="114"/>
    </row>
    <row r="3" spans="1:6" ht="14.65" thickBot="1" x14ac:dyDescent="0.5">
      <c r="B3" s="84" t="s">
        <v>9</v>
      </c>
      <c r="C3" s="60"/>
      <c r="D3" s="60"/>
      <c r="E3" s="85" t="s">
        <v>10</v>
      </c>
      <c r="F3" s="61"/>
    </row>
    <row r="4" spans="1:6" ht="14.65" thickBot="1" x14ac:dyDescent="0.5">
      <c r="B4" s="62"/>
      <c r="C4" s="63"/>
      <c r="D4" s="63"/>
      <c r="E4" s="63"/>
      <c r="F4" s="63"/>
    </row>
    <row r="5" spans="1:6" ht="14.65" thickBot="1" x14ac:dyDescent="0.5">
      <c r="B5" s="64" t="s">
        <v>12</v>
      </c>
      <c r="C5" s="65">
        <f>+C6+C7</f>
        <v>76000000</v>
      </c>
      <c r="D5" s="66"/>
      <c r="E5" s="67" t="s">
        <v>13</v>
      </c>
      <c r="F5" s="65">
        <f>+F6</f>
        <v>250000000</v>
      </c>
    </row>
    <row r="6" spans="1:6" ht="14.65" thickBot="1" x14ac:dyDescent="0.5">
      <c r="B6" s="68" t="s">
        <v>14</v>
      </c>
      <c r="C6" s="69">
        <v>11000000</v>
      </c>
      <c r="D6" s="63"/>
      <c r="E6" s="70" t="s">
        <v>97</v>
      </c>
      <c r="F6" s="69">
        <v>250000000</v>
      </c>
    </row>
    <row r="7" spans="1:6" ht="14.65" thickBot="1" x14ac:dyDescent="0.5">
      <c r="B7" s="68" t="s">
        <v>15</v>
      </c>
      <c r="C7" s="69">
        <v>65000000</v>
      </c>
      <c r="D7" s="63"/>
      <c r="E7" s="67" t="s">
        <v>16</v>
      </c>
      <c r="F7" s="65">
        <f>+F8+F9+F10+F11+F12</f>
        <v>92500000</v>
      </c>
    </row>
    <row r="8" spans="1:6" ht="14.65" thickBot="1" x14ac:dyDescent="0.5">
      <c r="B8" s="64" t="s">
        <v>17</v>
      </c>
      <c r="C8" s="65">
        <f>+C9+C10</f>
        <v>165000000</v>
      </c>
      <c r="D8" s="63"/>
      <c r="E8" s="70" t="s">
        <v>18</v>
      </c>
      <c r="F8" s="69">
        <v>65000000</v>
      </c>
    </row>
    <row r="9" spans="1:6" ht="14.65" thickBot="1" x14ac:dyDescent="0.5">
      <c r="B9" s="68" t="s">
        <v>19</v>
      </c>
      <c r="C9" s="69">
        <v>210000000</v>
      </c>
      <c r="D9" s="63"/>
      <c r="E9" s="70" t="s">
        <v>20</v>
      </c>
      <c r="F9" s="69">
        <v>12000000</v>
      </c>
    </row>
    <row r="10" spans="1:6" ht="14.65" thickBot="1" x14ac:dyDescent="0.5">
      <c r="A10" s="91"/>
      <c r="B10" s="68" t="s">
        <v>21</v>
      </c>
      <c r="C10" s="69">
        <v>-45000000</v>
      </c>
      <c r="D10" s="63"/>
      <c r="E10" s="70" t="s">
        <v>22</v>
      </c>
      <c r="F10" s="69">
        <v>9000000</v>
      </c>
    </row>
    <row r="11" spans="1:6" ht="14.65" thickBot="1" x14ac:dyDescent="0.5">
      <c r="B11" s="64" t="s">
        <v>23</v>
      </c>
      <c r="C11" s="65">
        <f>+C12</f>
        <v>65000000</v>
      </c>
      <c r="D11" s="63"/>
      <c r="E11" s="70" t="s">
        <v>84</v>
      </c>
      <c r="F11" s="69">
        <v>6500000</v>
      </c>
    </row>
    <row r="12" spans="1:6" ht="14.65" thickBot="1" x14ac:dyDescent="0.5">
      <c r="B12" s="68" t="s">
        <v>25</v>
      </c>
      <c r="C12" s="69">
        <v>65000000</v>
      </c>
      <c r="D12" s="63"/>
      <c r="E12" s="70"/>
      <c r="F12" s="69"/>
    </row>
    <row r="13" spans="1:6" ht="14.65" thickBot="1" x14ac:dyDescent="0.5">
      <c r="B13" s="64" t="s">
        <v>26</v>
      </c>
      <c r="C13" s="65">
        <f>+C14</f>
        <v>25000000</v>
      </c>
      <c r="D13" s="63"/>
      <c r="E13" s="67" t="s">
        <v>24</v>
      </c>
      <c r="F13" s="65">
        <f>+F14+F15+F16</f>
        <v>64000000</v>
      </c>
    </row>
    <row r="14" spans="1:6" ht="14.65" thickBot="1" x14ac:dyDescent="0.5">
      <c r="B14" s="68" t="s">
        <v>27</v>
      </c>
      <c r="C14" s="69">
        <v>25000000</v>
      </c>
      <c r="D14" s="63"/>
      <c r="E14" s="70" t="s">
        <v>83</v>
      </c>
      <c r="F14" s="69">
        <v>23000000</v>
      </c>
    </row>
    <row r="15" spans="1:6" ht="14.65" thickBot="1" x14ac:dyDescent="0.5">
      <c r="B15" s="68"/>
      <c r="C15" s="71"/>
      <c r="D15" s="63"/>
      <c r="E15" s="70" t="s">
        <v>28</v>
      </c>
      <c r="F15" s="69">
        <v>35000000</v>
      </c>
    </row>
    <row r="16" spans="1:6" ht="14.65" thickBot="1" x14ac:dyDescent="0.5">
      <c r="B16" s="64" t="s">
        <v>29</v>
      </c>
      <c r="C16" s="65">
        <f>+C5+C8+C11+C13</f>
        <v>331000000</v>
      </c>
      <c r="D16" s="63"/>
      <c r="E16" s="70" t="s">
        <v>95</v>
      </c>
      <c r="F16" s="69">
        <v>6000000</v>
      </c>
    </row>
    <row r="17" spans="2:6" ht="14.65" thickBot="1" x14ac:dyDescent="0.5">
      <c r="B17" s="68"/>
      <c r="C17" s="71"/>
      <c r="D17" s="63"/>
      <c r="E17" s="67" t="s">
        <v>30</v>
      </c>
      <c r="F17" s="65">
        <f>+F18+F19</f>
        <v>64000000</v>
      </c>
    </row>
    <row r="18" spans="2:6" ht="14.65" thickBot="1" x14ac:dyDescent="0.5">
      <c r="B18" s="64" t="s">
        <v>31</v>
      </c>
      <c r="C18" s="65">
        <f>+C19+C20</f>
        <v>80000000</v>
      </c>
      <c r="D18" s="63"/>
      <c r="E18" s="70" t="s">
        <v>32</v>
      </c>
      <c r="F18" s="69">
        <v>42000000</v>
      </c>
    </row>
    <row r="19" spans="2:6" ht="14.65" thickBot="1" x14ac:dyDescent="0.5">
      <c r="B19" s="68" t="s">
        <v>33</v>
      </c>
      <c r="C19" s="69">
        <v>15000000</v>
      </c>
      <c r="D19" s="63"/>
      <c r="E19" s="70" t="s">
        <v>34</v>
      </c>
      <c r="F19" s="69">
        <v>22000000</v>
      </c>
    </row>
    <row r="20" spans="2:6" ht="14.65" thickBot="1" x14ac:dyDescent="0.5">
      <c r="B20" s="68" t="s">
        <v>102</v>
      </c>
      <c r="C20" s="69">
        <v>65000000</v>
      </c>
      <c r="D20" s="63"/>
      <c r="E20" s="70"/>
      <c r="F20" s="69"/>
    </row>
    <row r="21" spans="2:6" ht="14.65" thickBot="1" x14ac:dyDescent="0.5">
      <c r="B21" s="68"/>
      <c r="C21" s="71"/>
      <c r="D21" s="63"/>
      <c r="E21" s="70"/>
      <c r="F21" s="71"/>
    </row>
    <row r="22" spans="2:6" ht="14.65" thickBot="1" x14ac:dyDescent="0.5">
      <c r="B22" s="64" t="s">
        <v>35</v>
      </c>
      <c r="C22" s="65">
        <f>+C23+C24+C25+C26+C27+C28+C29</f>
        <v>570000000</v>
      </c>
      <c r="D22" s="63"/>
      <c r="E22" s="67" t="s">
        <v>36</v>
      </c>
      <c r="F22" s="65">
        <f>+F17+F13+F7+F5</f>
        <v>470500000</v>
      </c>
    </row>
    <row r="23" spans="2:6" ht="14.65" thickBot="1" x14ac:dyDescent="0.5">
      <c r="B23" s="68" t="s">
        <v>37</v>
      </c>
      <c r="C23" s="69">
        <v>120000000</v>
      </c>
      <c r="D23" s="63"/>
      <c r="E23" s="70"/>
      <c r="F23" s="71"/>
    </row>
    <row r="24" spans="2:6" ht="14.65" thickBot="1" x14ac:dyDescent="0.5">
      <c r="B24" s="68" t="s">
        <v>38</v>
      </c>
      <c r="C24" s="69">
        <v>-40000000</v>
      </c>
      <c r="D24" s="63"/>
      <c r="E24" s="70"/>
      <c r="F24" s="71"/>
    </row>
    <row r="25" spans="2:6" ht="14.65" thickBot="1" x14ac:dyDescent="0.5">
      <c r="B25" s="68" t="s">
        <v>39</v>
      </c>
      <c r="C25" s="69">
        <v>250000000</v>
      </c>
      <c r="D25" s="63"/>
      <c r="E25" s="67" t="s">
        <v>40</v>
      </c>
      <c r="F25" s="65">
        <f>+F26</f>
        <v>20000000</v>
      </c>
    </row>
    <row r="26" spans="2:6" ht="14.65" thickBot="1" x14ac:dyDescent="0.5">
      <c r="B26" s="68" t="s">
        <v>41</v>
      </c>
      <c r="C26" s="69">
        <v>-10000000</v>
      </c>
      <c r="D26" s="63"/>
      <c r="E26" s="70" t="s">
        <v>42</v>
      </c>
      <c r="F26" s="69">
        <v>20000000</v>
      </c>
    </row>
    <row r="27" spans="2:6" ht="14.65" thickBot="1" x14ac:dyDescent="0.5">
      <c r="B27" s="68" t="s">
        <v>43</v>
      </c>
      <c r="C27" s="69">
        <v>250000000</v>
      </c>
      <c r="D27" s="63"/>
      <c r="E27" s="70"/>
      <c r="F27" s="71"/>
    </row>
    <row r="28" spans="2:6" ht="14.65" thickBot="1" x14ac:dyDescent="0.5">
      <c r="B28" s="68"/>
      <c r="C28" s="69"/>
      <c r="D28" s="63"/>
      <c r="E28" s="67" t="s">
        <v>44</v>
      </c>
      <c r="F28" s="65">
        <f>+F25</f>
        <v>20000000</v>
      </c>
    </row>
    <row r="29" spans="2:6" ht="14.65" thickBot="1" x14ac:dyDescent="0.5">
      <c r="B29" s="68"/>
      <c r="C29" s="69"/>
      <c r="D29" s="63"/>
      <c r="E29" s="70"/>
      <c r="F29" s="71"/>
    </row>
    <row r="30" spans="2:6" ht="14.65" thickBot="1" x14ac:dyDescent="0.5">
      <c r="B30" s="68"/>
      <c r="C30" s="71"/>
      <c r="D30" s="63"/>
      <c r="E30" s="67" t="s">
        <v>85</v>
      </c>
      <c r="F30" s="65">
        <f>+F31+F32+F33+F34</f>
        <v>557500000</v>
      </c>
    </row>
    <row r="31" spans="2:6" ht="14.65" thickBot="1" x14ac:dyDescent="0.5">
      <c r="B31" s="64"/>
      <c r="C31" s="65"/>
      <c r="D31" s="63"/>
      <c r="E31" s="70" t="s">
        <v>45</v>
      </c>
      <c r="F31" s="69">
        <v>10000000</v>
      </c>
    </row>
    <row r="32" spans="2:6" ht="14.65" thickBot="1" x14ac:dyDescent="0.5">
      <c r="B32" s="68"/>
      <c r="C32" s="70"/>
      <c r="D32" s="63"/>
      <c r="E32" s="70" t="s">
        <v>46</v>
      </c>
      <c r="F32" s="69">
        <v>100000000</v>
      </c>
    </row>
    <row r="33" spans="2:7" ht="14.65" thickBot="1" x14ac:dyDescent="0.5">
      <c r="B33" s="64" t="s">
        <v>40</v>
      </c>
      <c r="C33" s="65">
        <f>+C34</f>
        <v>67000000</v>
      </c>
      <c r="D33" s="63"/>
      <c r="E33" s="70" t="s">
        <v>47</v>
      </c>
      <c r="F33" s="69">
        <v>290000000</v>
      </c>
    </row>
    <row r="34" spans="2:7" ht="14.65" thickBot="1" x14ac:dyDescent="0.5">
      <c r="B34" s="68" t="s">
        <v>48</v>
      </c>
      <c r="C34" s="69">
        <v>67000000</v>
      </c>
      <c r="D34" s="63"/>
      <c r="E34" s="70" t="s">
        <v>49</v>
      </c>
      <c r="F34" s="69">
        <v>157500000</v>
      </c>
    </row>
    <row r="35" spans="2:7" ht="14.65" thickBot="1" x14ac:dyDescent="0.5">
      <c r="B35" s="68"/>
      <c r="C35" s="71"/>
      <c r="D35" s="63"/>
      <c r="E35" s="70"/>
      <c r="F35" s="71"/>
    </row>
    <row r="36" spans="2:7" ht="14.65" thickBot="1" x14ac:dyDescent="0.5">
      <c r="B36" s="64" t="s">
        <v>50</v>
      </c>
      <c r="C36" s="65">
        <f>+C33+C22+C18</f>
        <v>717000000</v>
      </c>
      <c r="D36" s="66"/>
      <c r="E36" s="67"/>
      <c r="F36" s="73"/>
    </row>
    <row r="37" spans="2:7" ht="14.65" thickBot="1" x14ac:dyDescent="0.5">
      <c r="B37" s="68"/>
      <c r="C37" s="71"/>
      <c r="D37" s="63"/>
      <c r="E37" s="70"/>
      <c r="F37" s="71"/>
    </row>
    <row r="38" spans="2:7" ht="14.65" thickBot="1" x14ac:dyDescent="0.5">
      <c r="B38" s="64" t="s">
        <v>86</v>
      </c>
      <c r="C38" s="65">
        <f>+C36+C16</f>
        <v>1048000000</v>
      </c>
      <c r="D38" s="66"/>
      <c r="E38" s="67" t="s">
        <v>87</v>
      </c>
      <c r="F38" s="65">
        <f>+F30+F28+F22</f>
        <v>1048000000</v>
      </c>
      <c r="G38" s="187">
        <f>+C38-F38</f>
        <v>0</v>
      </c>
    </row>
    <row r="39" spans="2:7" ht="14.65" thickBot="1" x14ac:dyDescent="0.5">
      <c r="B39" s="64"/>
      <c r="C39" s="73"/>
      <c r="D39" s="66"/>
      <c r="E39" s="67"/>
      <c r="F39" s="73"/>
    </row>
    <row r="40" spans="2:7" ht="14.65" thickBot="1" x14ac:dyDescent="0.5">
      <c r="B40" s="64" t="s">
        <v>70</v>
      </c>
      <c r="C40" s="65">
        <v>1520000000</v>
      </c>
      <c r="D40" s="66"/>
      <c r="E40" s="67" t="s">
        <v>51</v>
      </c>
      <c r="F40" s="65">
        <v>380000000</v>
      </c>
    </row>
    <row r="41" spans="2:7" ht="14.65" thickBot="1" x14ac:dyDescent="0.5">
      <c r="B41" s="88"/>
      <c r="C41" s="89"/>
      <c r="D41" s="74"/>
      <c r="E41" s="67" t="s">
        <v>98</v>
      </c>
      <c r="F41" s="65">
        <v>240000000</v>
      </c>
    </row>
    <row r="42" spans="2:7" ht="14.65" thickBot="1" x14ac:dyDescent="0.5">
      <c r="B42" s="81"/>
      <c r="C42" s="90"/>
      <c r="D42" s="74"/>
      <c r="E42" s="67" t="s">
        <v>66</v>
      </c>
      <c r="F42" s="65">
        <v>485000000</v>
      </c>
    </row>
    <row r="45" spans="2:7" x14ac:dyDescent="0.45">
      <c r="B45" s="86" t="s">
        <v>99</v>
      </c>
    </row>
    <row r="46" spans="2:7" ht="5.25" customHeight="1" x14ac:dyDescent="0.45">
      <c r="B46" s="75"/>
    </row>
    <row r="47" spans="2:7" x14ac:dyDescent="0.45">
      <c r="B47" s="75" t="s">
        <v>96</v>
      </c>
      <c r="F47" s="94"/>
    </row>
    <row r="48" spans="2:7" ht="6" customHeight="1" x14ac:dyDescent="0.45">
      <c r="B48" s="75"/>
    </row>
    <row r="49" spans="2:6" x14ac:dyDescent="0.45">
      <c r="B49" s="75" t="s">
        <v>100</v>
      </c>
    </row>
    <row r="50" spans="2:6" ht="5.25" customHeight="1" x14ac:dyDescent="0.45">
      <c r="B50" s="75"/>
    </row>
    <row r="51" spans="2:6" x14ac:dyDescent="0.45">
      <c r="B51" s="75" t="s">
        <v>101</v>
      </c>
      <c r="F51" s="94"/>
    </row>
    <row r="52" spans="2:6" ht="14.65" thickBot="1" x14ac:dyDescent="0.5">
      <c r="B52" s="75"/>
    </row>
    <row r="53" spans="2:6" x14ac:dyDescent="0.45">
      <c r="B53" s="118" t="s">
        <v>88</v>
      </c>
      <c r="C53" s="119"/>
      <c r="D53" s="119"/>
      <c r="E53" s="120"/>
    </row>
    <row r="54" spans="2:6" x14ac:dyDescent="0.45">
      <c r="B54" s="121"/>
      <c r="C54" s="122"/>
      <c r="D54" s="122"/>
      <c r="E54" s="123"/>
    </row>
    <row r="55" spans="2:6" x14ac:dyDescent="0.45">
      <c r="B55" s="95"/>
      <c r="C55" s="96"/>
      <c r="D55" s="96"/>
      <c r="E55" s="97"/>
    </row>
    <row r="56" spans="2:6" ht="14.65" thickBot="1" x14ac:dyDescent="0.5">
      <c r="B56" s="93" t="s">
        <v>103</v>
      </c>
      <c r="C56" s="98"/>
      <c r="D56" s="98"/>
      <c r="E56" s="87"/>
    </row>
    <row r="57" spans="2:6" ht="14.65" thickBot="1" x14ac:dyDescent="0.5">
      <c r="B57" s="75"/>
    </row>
    <row r="58" spans="2:6" x14ac:dyDescent="0.45">
      <c r="B58" s="142" t="s">
        <v>104</v>
      </c>
      <c r="C58" s="143"/>
      <c r="D58" s="143"/>
      <c r="E58" s="143"/>
      <c r="F58" s="144"/>
    </row>
    <row r="59" spans="2:6" x14ac:dyDescent="0.45">
      <c r="B59" s="145"/>
      <c r="C59" s="146"/>
      <c r="D59" s="146"/>
      <c r="E59" s="146"/>
      <c r="F59" s="147"/>
    </row>
    <row r="60" spans="2:6" ht="14.65" thickBot="1" x14ac:dyDescent="0.5">
      <c r="B60" s="148"/>
      <c r="C60" s="149"/>
      <c r="D60" s="149"/>
      <c r="E60" s="149"/>
      <c r="F60" s="150"/>
    </row>
    <row r="61" spans="2:6" ht="8.25" customHeight="1" thickBot="1" x14ac:dyDescent="0.5">
      <c r="B61" s="75"/>
    </row>
    <row r="62" spans="2:6" x14ac:dyDescent="0.45">
      <c r="B62" s="118" t="s">
        <v>105</v>
      </c>
      <c r="C62" s="119"/>
      <c r="D62" s="119"/>
      <c r="E62" s="119"/>
      <c r="F62" s="120"/>
    </row>
    <row r="63" spans="2:6" ht="14.65" thickBot="1" x14ac:dyDescent="0.5">
      <c r="B63" s="124"/>
      <c r="C63" s="125"/>
      <c r="D63" s="125"/>
      <c r="E63" s="125"/>
      <c r="F63" s="126"/>
    </row>
    <row r="64" spans="2:6" ht="6" customHeight="1" thickBot="1" x14ac:dyDescent="0.5">
      <c r="B64" s="76"/>
    </row>
    <row r="65" spans="2:6" x14ac:dyDescent="0.45">
      <c r="B65" s="118" t="s">
        <v>106</v>
      </c>
      <c r="C65" s="119"/>
      <c r="D65" s="119"/>
      <c r="E65" s="119"/>
      <c r="F65" s="120"/>
    </row>
    <row r="66" spans="2:6" ht="14.65" thickBot="1" x14ac:dyDescent="0.5">
      <c r="B66" s="124"/>
      <c r="C66" s="125"/>
      <c r="D66" s="125"/>
      <c r="E66" s="125"/>
      <c r="F66" s="126"/>
    </row>
    <row r="67" spans="2:6" ht="8.25" customHeight="1" x14ac:dyDescent="0.45">
      <c r="B67" s="78"/>
    </row>
    <row r="68" spans="2:6" x14ac:dyDescent="0.45">
      <c r="B68" s="75" t="s">
        <v>94</v>
      </c>
    </row>
    <row r="69" spans="2:6" ht="5.65" customHeight="1" thickBot="1" x14ac:dyDescent="0.5">
      <c r="B69" s="78"/>
    </row>
    <row r="70" spans="2:6" ht="51.4" thickBot="1" x14ac:dyDescent="0.5">
      <c r="B70" s="79" t="s">
        <v>0</v>
      </c>
      <c r="C70" s="80" t="s">
        <v>54</v>
      </c>
      <c r="D70" s="80" t="s">
        <v>55</v>
      </c>
      <c r="E70" s="80" t="s">
        <v>53</v>
      </c>
    </row>
    <row r="71" spans="2:6" ht="14.65" thickBot="1" x14ac:dyDescent="0.5">
      <c r="B71" s="115" t="s">
        <v>37</v>
      </c>
      <c r="C71" s="116"/>
      <c r="D71" s="116"/>
      <c r="E71" s="117"/>
    </row>
    <row r="72" spans="2:6" ht="14.65" thickBot="1" x14ac:dyDescent="0.5">
      <c r="B72" s="62" t="s">
        <v>89</v>
      </c>
      <c r="C72" s="99">
        <v>120000000</v>
      </c>
      <c r="D72" s="99">
        <v>60000000</v>
      </c>
      <c r="E72" s="99">
        <f>+C72-D72</f>
        <v>60000000</v>
      </c>
    </row>
    <row r="73" spans="2:6" ht="14.65" thickBot="1" x14ac:dyDescent="0.5">
      <c r="B73" s="115" t="s">
        <v>39</v>
      </c>
      <c r="C73" s="116"/>
      <c r="D73" s="116"/>
      <c r="E73" s="117"/>
    </row>
    <row r="74" spans="2:6" ht="14.65" thickBot="1" x14ac:dyDescent="0.5">
      <c r="B74" s="62" t="s">
        <v>89</v>
      </c>
      <c r="C74" s="99">
        <v>170000000</v>
      </c>
      <c r="D74" s="99">
        <v>20000000</v>
      </c>
      <c r="E74" s="99">
        <f>+C74-D74</f>
        <v>150000000</v>
      </c>
    </row>
    <row r="75" spans="2:6" ht="14.65" thickBot="1" x14ac:dyDescent="0.5">
      <c r="B75" s="115" t="s">
        <v>43</v>
      </c>
      <c r="C75" s="116"/>
      <c r="D75" s="116"/>
      <c r="E75" s="117"/>
    </row>
    <row r="76" spans="2:6" ht="14.65" thickBot="1" x14ac:dyDescent="0.5">
      <c r="B76" s="62" t="s">
        <v>89</v>
      </c>
      <c r="C76" s="99">
        <v>120000000</v>
      </c>
      <c r="D76" s="100"/>
      <c r="E76" s="99">
        <v>50000000</v>
      </c>
    </row>
    <row r="77" spans="2:6" ht="14.65" thickBot="1" x14ac:dyDescent="0.5">
      <c r="B77" s="115" t="s">
        <v>33</v>
      </c>
      <c r="C77" s="116"/>
      <c r="D77" s="116"/>
      <c r="E77" s="117"/>
    </row>
    <row r="78" spans="2:6" ht="14.65" thickBot="1" x14ac:dyDescent="0.5">
      <c r="B78" s="62" t="s">
        <v>89</v>
      </c>
      <c r="C78" s="101">
        <v>18000000</v>
      </c>
      <c r="D78" s="101">
        <v>5000000</v>
      </c>
      <c r="E78" s="101">
        <f>+C78-D78</f>
        <v>13000000</v>
      </c>
    </row>
    <row r="79" spans="2:6" ht="14.65" thickBot="1" x14ac:dyDescent="0.5">
      <c r="B79" s="115" t="s">
        <v>107</v>
      </c>
      <c r="C79" s="116"/>
      <c r="D79" s="116"/>
      <c r="E79" s="117"/>
    </row>
    <row r="80" spans="2:6" ht="14.65" thickBot="1" x14ac:dyDescent="0.5">
      <c r="B80" s="62" t="s">
        <v>89</v>
      </c>
      <c r="C80" s="101">
        <v>500000</v>
      </c>
      <c r="D80" s="101">
        <v>250000</v>
      </c>
      <c r="E80" s="101">
        <f>+C80-D80</f>
        <v>250000</v>
      </c>
    </row>
    <row r="81" spans="2:6" ht="14.65" thickBot="1" x14ac:dyDescent="0.5">
      <c r="B81" s="115" t="s">
        <v>25</v>
      </c>
      <c r="C81" s="116"/>
      <c r="D81" s="116"/>
      <c r="E81" s="117"/>
    </row>
    <row r="82" spans="2:6" ht="14.65" thickBot="1" x14ac:dyDescent="0.5">
      <c r="B82" s="62" t="s">
        <v>23</v>
      </c>
      <c r="C82" s="139">
        <v>75000000</v>
      </c>
      <c r="D82" s="140"/>
      <c r="E82" s="141"/>
    </row>
    <row r="83" spans="2:6" x14ac:dyDescent="0.45">
      <c r="B83" s="78"/>
    </row>
    <row r="84" spans="2:6" x14ac:dyDescent="0.45">
      <c r="B84" s="77" t="s">
        <v>108</v>
      </c>
    </row>
    <row r="85" spans="2:6" ht="14.65" thickBot="1" x14ac:dyDescent="0.5">
      <c r="B85" s="77"/>
    </row>
    <row r="86" spans="2:6" ht="25.9" thickBot="1" x14ac:dyDescent="0.5">
      <c r="B86" s="79" t="s">
        <v>52</v>
      </c>
      <c r="C86" s="80" t="s">
        <v>56</v>
      </c>
      <c r="D86" s="80" t="s">
        <v>57</v>
      </c>
      <c r="E86" s="102" t="s">
        <v>58</v>
      </c>
    </row>
    <row r="87" spans="2:6" ht="14.65" thickBot="1" x14ac:dyDescent="0.5">
      <c r="B87" s="103" t="s">
        <v>59</v>
      </c>
      <c r="C87" s="104" t="s">
        <v>60</v>
      </c>
      <c r="D87" s="105">
        <v>50000000</v>
      </c>
      <c r="E87" s="106">
        <v>0.1</v>
      </c>
    </row>
    <row r="88" spans="2:6" ht="14.65" thickBot="1" x14ac:dyDescent="0.5">
      <c r="B88" s="103" t="s">
        <v>61</v>
      </c>
      <c r="C88" s="104" t="s">
        <v>60</v>
      </c>
      <c r="D88" s="105">
        <v>25000000</v>
      </c>
      <c r="E88" s="106">
        <v>0.5</v>
      </c>
    </row>
    <row r="89" spans="2:6" ht="14.65" thickBot="1" x14ac:dyDescent="0.5">
      <c r="B89" s="103" t="s">
        <v>62</v>
      </c>
      <c r="C89" s="104" t="s">
        <v>60</v>
      </c>
      <c r="D89" s="105">
        <v>20000000</v>
      </c>
      <c r="E89" s="106">
        <v>0.31</v>
      </c>
    </row>
    <row r="90" spans="2:6" ht="14.65" thickBot="1" x14ac:dyDescent="0.5">
      <c r="B90" s="103" t="s">
        <v>63</v>
      </c>
      <c r="C90" s="104" t="s">
        <v>60</v>
      </c>
      <c r="D90" s="105">
        <v>30000000</v>
      </c>
      <c r="E90" s="106">
        <v>0.31</v>
      </c>
    </row>
    <row r="91" spans="2:6" ht="14.65" thickBot="1" x14ac:dyDescent="0.5">
      <c r="B91" s="103" t="s">
        <v>64</v>
      </c>
      <c r="C91" s="104" t="s">
        <v>60</v>
      </c>
      <c r="D91" s="105">
        <v>50000000</v>
      </c>
      <c r="E91" s="106">
        <v>0.55000000000000004</v>
      </c>
    </row>
    <row r="92" spans="2:6" x14ac:dyDescent="0.45">
      <c r="B92" s="82"/>
    </row>
    <row r="93" spans="2:6" x14ac:dyDescent="0.45">
      <c r="B93" s="127" t="s">
        <v>109</v>
      </c>
      <c r="C93" s="128"/>
      <c r="D93" s="128"/>
      <c r="E93" s="129"/>
    </row>
    <row r="94" spans="2:6" x14ac:dyDescent="0.45">
      <c r="B94" s="130"/>
      <c r="C94" s="131"/>
      <c r="D94" s="131"/>
      <c r="E94" s="132"/>
    </row>
    <row r="95" spans="2:6" ht="14.65" thickBot="1" x14ac:dyDescent="0.5">
      <c r="B95" s="77"/>
    </row>
    <row r="96" spans="2:6" x14ac:dyDescent="0.45">
      <c r="B96" s="118" t="s">
        <v>111</v>
      </c>
      <c r="C96" s="119"/>
      <c r="D96" s="119"/>
      <c r="E96" s="119"/>
      <c r="F96" s="120"/>
    </row>
    <row r="97" spans="2:6" ht="14.65" thickBot="1" x14ac:dyDescent="0.5">
      <c r="B97" s="124"/>
      <c r="C97" s="125"/>
      <c r="D97" s="125"/>
      <c r="E97" s="125"/>
      <c r="F97" s="126"/>
    </row>
    <row r="98" spans="2:6" ht="14.65" thickBot="1" x14ac:dyDescent="0.5">
      <c r="B98" s="77"/>
    </row>
    <row r="99" spans="2:6" x14ac:dyDescent="0.45">
      <c r="B99" s="133" t="s">
        <v>112</v>
      </c>
      <c r="C99" s="134"/>
      <c r="D99" s="134"/>
      <c r="E99" s="134"/>
      <c r="F99" s="135"/>
    </row>
    <row r="100" spans="2:6" ht="14.65" thickBot="1" x14ac:dyDescent="0.5">
      <c r="B100" s="136"/>
      <c r="C100" s="137"/>
      <c r="D100" s="137"/>
      <c r="E100" s="137"/>
      <c r="F100" s="138"/>
    </row>
    <row r="101" spans="2:6" x14ac:dyDescent="0.45">
      <c r="B101" s="72"/>
      <c r="C101" s="83"/>
    </row>
  </sheetData>
  <mergeCells count="15">
    <mergeCell ref="B93:E94"/>
    <mergeCell ref="B96:F97"/>
    <mergeCell ref="B99:F100"/>
    <mergeCell ref="C82:E82"/>
    <mergeCell ref="B58:F60"/>
    <mergeCell ref="B81:E81"/>
    <mergeCell ref="B79:E79"/>
    <mergeCell ref="B2:F2"/>
    <mergeCell ref="B71:E71"/>
    <mergeCell ref="B73:E73"/>
    <mergeCell ref="B75:E75"/>
    <mergeCell ref="B77:E77"/>
    <mergeCell ref="B53:E54"/>
    <mergeCell ref="B62:F63"/>
    <mergeCell ref="B65:F6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A4BBB-087A-4AF0-9313-83736F1EC8CA}">
  <dimension ref="B1:E37"/>
  <sheetViews>
    <sheetView showGridLines="0" topLeftCell="A33" zoomScale="130" zoomScaleNormal="130" workbookViewId="0">
      <selection activeCell="C50" sqref="C50"/>
    </sheetView>
  </sheetViews>
  <sheetFormatPr baseColWidth="10" defaultColWidth="11.53125" defaultRowHeight="13.5" x14ac:dyDescent="0.35"/>
  <cols>
    <col min="1" max="1" width="1.6640625" style="11" customWidth="1"/>
    <col min="2" max="2" width="51.59765625" style="11" customWidth="1"/>
    <col min="3" max="3" width="21.53125" style="11" customWidth="1"/>
    <col min="4" max="4" width="22.86328125" style="11" customWidth="1"/>
    <col min="5" max="5" width="23.19921875" style="11" customWidth="1"/>
    <col min="6" max="16384" width="11.53125" style="11"/>
  </cols>
  <sheetData>
    <row r="1" spans="2:5" ht="13.9" thickBot="1" x14ac:dyDescent="0.4"/>
    <row r="2" spans="2:5" x14ac:dyDescent="0.35">
      <c r="B2" s="151" t="s">
        <v>113</v>
      </c>
      <c r="C2" s="152"/>
      <c r="D2" s="152"/>
      <c r="E2" s="153"/>
    </row>
    <row r="3" spans="2:5" x14ac:dyDescent="0.35">
      <c r="B3" s="154"/>
      <c r="C3" s="155"/>
      <c r="D3" s="155"/>
      <c r="E3" s="156"/>
    </row>
    <row r="4" spans="2:5" ht="13.9" thickBot="1" x14ac:dyDescent="0.4">
      <c r="B4" s="157"/>
      <c r="C4" s="158"/>
      <c r="D4" s="158"/>
      <c r="E4" s="159"/>
    </row>
    <row r="5" spans="2:5" ht="15.4" thickBot="1" x14ac:dyDescent="0.45">
      <c r="B5" s="12"/>
      <c r="C5" s="13"/>
      <c r="D5" s="13"/>
      <c r="E5" s="13"/>
    </row>
    <row r="6" spans="2:5" ht="15.4" thickBot="1" x14ac:dyDescent="0.4">
      <c r="B6" s="160" t="s">
        <v>0</v>
      </c>
      <c r="C6" s="14">
        <v>2024</v>
      </c>
      <c r="D6" s="14">
        <v>2023</v>
      </c>
      <c r="E6" s="14">
        <v>2022</v>
      </c>
    </row>
    <row r="7" spans="2:5" ht="15.4" thickBot="1" x14ac:dyDescent="0.4">
      <c r="B7" s="161"/>
      <c r="C7" s="15" t="s">
        <v>67</v>
      </c>
      <c r="D7" s="15" t="s">
        <v>67</v>
      </c>
      <c r="E7" s="15" t="s">
        <v>67</v>
      </c>
    </row>
    <row r="8" spans="2:5" ht="15.4" thickBot="1" x14ac:dyDescent="0.4">
      <c r="B8" s="16" t="s">
        <v>68</v>
      </c>
      <c r="C8" s="17"/>
      <c r="D8" s="17"/>
      <c r="E8" s="17"/>
    </row>
    <row r="9" spans="2:5" ht="15.4" thickBot="1" x14ac:dyDescent="0.4">
      <c r="B9" s="16" t="s">
        <v>69</v>
      </c>
      <c r="C9" s="17"/>
      <c r="D9" s="17"/>
      <c r="E9" s="17"/>
    </row>
    <row r="10" spans="2:5" ht="15.4" thickBot="1" x14ac:dyDescent="0.4">
      <c r="B10" s="16" t="s">
        <v>70</v>
      </c>
      <c r="C10" s="17"/>
      <c r="D10" s="17"/>
      <c r="E10" s="17"/>
    </row>
    <row r="11" spans="2:5" ht="15" x14ac:dyDescent="0.4">
      <c r="B11" s="12"/>
      <c r="C11" s="13"/>
      <c r="D11" s="13"/>
      <c r="E11" s="13"/>
    </row>
    <row r="12" spans="2:5" ht="15" x14ac:dyDescent="0.4">
      <c r="B12" s="18" t="s">
        <v>114</v>
      </c>
      <c r="C12" s="13"/>
      <c r="D12" s="13"/>
      <c r="E12" s="13"/>
    </row>
    <row r="13" spans="2:5" ht="15.4" thickBot="1" x14ac:dyDescent="0.45">
      <c r="B13" s="12"/>
      <c r="C13" s="13"/>
      <c r="D13" s="13"/>
      <c r="E13" s="13"/>
    </row>
    <row r="14" spans="2:5" ht="15.4" thickBot="1" x14ac:dyDescent="0.4">
      <c r="B14" s="19" t="s">
        <v>71</v>
      </c>
      <c r="C14" s="20" t="s">
        <v>57</v>
      </c>
      <c r="D14" s="14" t="s">
        <v>65</v>
      </c>
      <c r="E14" s="20" t="s">
        <v>72</v>
      </c>
    </row>
    <row r="15" spans="2:5" x14ac:dyDescent="0.35">
      <c r="B15" s="162" t="s">
        <v>73</v>
      </c>
      <c r="C15" s="164"/>
      <c r="D15" s="166"/>
      <c r="E15" s="168"/>
    </row>
    <row r="16" spans="2:5" ht="13.9" thickBot="1" x14ac:dyDescent="0.4">
      <c r="B16" s="163"/>
      <c r="C16" s="165"/>
      <c r="D16" s="167"/>
      <c r="E16" s="169"/>
    </row>
    <row r="17" spans="2:5" x14ac:dyDescent="0.35">
      <c r="B17" s="162" t="s">
        <v>69</v>
      </c>
      <c r="C17" s="164"/>
      <c r="D17" s="179"/>
      <c r="E17" s="168"/>
    </row>
    <row r="18" spans="2:5" ht="13.9" thickBot="1" x14ac:dyDescent="0.4">
      <c r="B18" s="163"/>
      <c r="C18" s="165"/>
      <c r="D18" s="167"/>
      <c r="E18" s="169"/>
    </row>
    <row r="19" spans="2:5" ht="13.5" customHeight="1" x14ac:dyDescent="0.35">
      <c r="B19" s="162" t="s">
        <v>74</v>
      </c>
      <c r="C19" s="168"/>
      <c r="D19" s="179"/>
      <c r="E19" s="168"/>
    </row>
    <row r="20" spans="2:5" ht="13.9" customHeight="1" thickBot="1" x14ac:dyDescent="0.4">
      <c r="B20" s="163"/>
      <c r="C20" s="169"/>
      <c r="D20" s="167"/>
      <c r="E20" s="169"/>
    </row>
    <row r="21" spans="2:5" ht="15" x14ac:dyDescent="0.4">
      <c r="B21" s="12"/>
      <c r="C21" s="13"/>
      <c r="D21" s="13"/>
      <c r="E21" s="13"/>
    </row>
    <row r="22" spans="2:5" ht="15" x14ac:dyDescent="0.4">
      <c r="B22" s="18" t="s">
        <v>75</v>
      </c>
      <c r="C22" s="13"/>
      <c r="D22" s="13"/>
      <c r="E22" s="13"/>
    </row>
    <row r="23" spans="2:5" ht="15.4" thickBot="1" x14ac:dyDescent="0.45">
      <c r="B23" s="12"/>
      <c r="C23" s="13"/>
      <c r="D23" s="13"/>
      <c r="E23" s="13"/>
    </row>
    <row r="24" spans="2:5" x14ac:dyDescent="0.35">
      <c r="B24" s="170"/>
      <c r="C24" s="171"/>
      <c r="D24" s="171"/>
      <c r="E24" s="172"/>
    </row>
    <row r="25" spans="2:5" x14ac:dyDescent="0.35">
      <c r="B25" s="173"/>
      <c r="C25" s="174"/>
      <c r="D25" s="174"/>
      <c r="E25" s="175"/>
    </row>
    <row r="26" spans="2:5" x14ac:dyDescent="0.35">
      <c r="B26" s="173"/>
      <c r="C26" s="174"/>
      <c r="D26" s="174"/>
      <c r="E26" s="175"/>
    </row>
    <row r="27" spans="2:5" ht="13.9" thickBot="1" x14ac:dyDescent="0.4">
      <c r="B27" s="176"/>
      <c r="C27" s="177"/>
      <c r="D27" s="177"/>
      <c r="E27" s="178"/>
    </row>
    <row r="28" spans="2:5" ht="15" x14ac:dyDescent="0.4">
      <c r="B28" s="12"/>
      <c r="C28" s="13"/>
      <c r="D28" s="13"/>
      <c r="E28" s="13"/>
    </row>
    <row r="29" spans="2:5" ht="15" x14ac:dyDescent="0.4">
      <c r="B29" s="21" t="s">
        <v>80</v>
      </c>
      <c r="C29" s="13"/>
      <c r="D29" s="13"/>
      <c r="E29" s="13"/>
    </row>
    <row r="30" spans="2:5" ht="15.4" thickBot="1" x14ac:dyDescent="0.45">
      <c r="B30" s="12"/>
      <c r="C30" s="13"/>
      <c r="D30" s="13"/>
      <c r="E30" s="13"/>
    </row>
    <row r="31" spans="2:5" ht="15.4" thickBot="1" x14ac:dyDescent="0.4">
      <c r="B31" s="22" t="s">
        <v>71</v>
      </c>
      <c r="C31" s="14" t="s">
        <v>57</v>
      </c>
      <c r="D31" s="14" t="s">
        <v>65</v>
      </c>
      <c r="E31" s="14" t="s">
        <v>76</v>
      </c>
    </row>
    <row r="32" spans="2:5" ht="15.4" thickBot="1" x14ac:dyDescent="0.4">
      <c r="B32" s="23" t="s">
        <v>82</v>
      </c>
      <c r="C32" s="24"/>
      <c r="D32" s="25"/>
      <c r="E32" s="111"/>
    </row>
    <row r="33" spans="2:5" ht="15" x14ac:dyDescent="0.4">
      <c r="B33" s="12"/>
      <c r="C33" s="13"/>
      <c r="D33" s="13"/>
      <c r="E33" s="13"/>
    </row>
    <row r="34" spans="2:5" ht="15" x14ac:dyDescent="0.4">
      <c r="B34" s="21" t="s">
        <v>81</v>
      </c>
      <c r="C34" s="13"/>
      <c r="D34" s="13"/>
      <c r="E34" s="13"/>
    </row>
    <row r="35" spans="2:5" ht="15.4" thickBot="1" x14ac:dyDescent="0.45">
      <c r="B35" s="12"/>
      <c r="C35" s="13"/>
      <c r="D35" s="13"/>
      <c r="E35" s="13"/>
    </row>
    <row r="36" spans="2:5" ht="15.4" thickBot="1" x14ac:dyDescent="0.4">
      <c r="B36" s="22" t="s">
        <v>71</v>
      </c>
      <c r="C36" s="14" t="s">
        <v>57</v>
      </c>
      <c r="D36" s="14" t="s">
        <v>65</v>
      </c>
      <c r="E36" s="14" t="s">
        <v>77</v>
      </c>
    </row>
    <row r="37" spans="2:5" ht="15.4" thickBot="1" x14ac:dyDescent="0.4">
      <c r="B37" s="23" t="str">
        <f>+B32</f>
        <v>Materialidad</v>
      </c>
      <c r="C37" s="24"/>
      <c r="D37" s="25"/>
      <c r="E37" s="24"/>
    </row>
  </sheetData>
  <mergeCells count="15">
    <mergeCell ref="B24:E27"/>
    <mergeCell ref="B17:B18"/>
    <mergeCell ref="C17:C18"/>
    <mergeCell ref="D17:D18"/>
    <mergeCell ref="E17:E18"/>
    <mergeCell ref="B19:B20"/>
    <mergeCell ref="C19:C20"/>
    <mergeCell ref="D19:D20"/>
    <mergeCell ref="E19:E20"/>
    <mergeCell ref="B2:E4"/>
    <mergeCell ref="B6:B7"/>
    <mergeCell ref="B15:B16"/>
    <mergeCell ref="C15:C16"/>
    <mergeCell ref="D15:D16"/>
    <mergeCell ref="E15:E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3C3F5-0BB1-456E-891A-F3F238C1A295}">
  <dimension ref="B2:J31"/>
  <sheetViews>
    <sheetView zoomScale="120" zoomScaleNormal="120" workbookViewId="0">
      <pane ySplit="4" topLeftCell="A5" activePane="bottomLeft" state="frozen"/>
      <selection pane="bottomLeft" activeCell="C21" sqref="C21"/>
    </sheetView>
  </sheetViews>
  <sheetFormatPr baseColWidth="10" defaultColWidth="10.86328125" defaultRowHeight="15" x14ac:dyDescent="0.4"/>
  <cols>
    <col min="1" max="1" width="1.53125" style="2" customWidth="1"/>
    <col min="2" max="2" width="7.46484375" style="2" customWidth="1"/>
    <col min="3" max="3" width="30" style="2" bestFit="1" customWidth="1"/>
    <col min="4" max="5" width="19.6640625" style="5" customWidth="1"/>
    <col min="6" max="6" width="15.33203125" style="5" bestFit="1" customWidth="1"/>
    <col min="7" max="8" width="19.6640625" style="5" customWidth="1"/>
    <col min="9" max="9" width="6.19921875" style="56" customWidth="1"/>
    <col min="10" max="16384" width="10.86328125" style="2"/>
  </cols>
  <sheetData>
    <row r="2" spans="2:9" s="3" customFormat="1" x14ac:dyDescent="0.4">
      <c r="B2" s="1"/>
      <c r="C2" s="1"/>
      <c r="D2" s="4"/>
      <c r="E2" s="4"/>
      <c r="F2" s="4"/>
      <c r="G2" s="181" t="s">
        <v>11</v>
      </c>
      <c r="H2" s="181"/>
      <c r="I2" s="53"/>
    </row>
    <row r="3" spans="2:9" s="3" customFormat="1" x14ac:dyDescent="0.4">
      <c r="B3" s="1"/>
      <c r="C3" s="1"/>
      <c r="D3" s="4"/>
      <c r="E3" s="4"/>
      <c r="F3" s="4"/>
      <c r="G3" s="180">
        <v>0.27</v>
      </c>
      <c r="H3" s="181"/>
      <c r="I3" s="53"/>
    </row>
    <row r="4" spans="2:9" s="3" customFormat="1" x14ac:dyDescent="0.4">
      <c r="B4" s="26" t="s">
        <v>5</v>
      </c>
      <c r="C4" s="26" t="s">
        <v>0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53"/>
    </row>
    <row r="5" spans="2:9" x14ac:dyDescent="0.4">
      <c r="B5" s="27">
        <v>1</v>
      </c>
      <c r="C5" s="35"/>
      <c r="D5" s="28"/>
      <c r="E5" s="28"/>
      <c r="F5" s="28"/>
      <c r="G5" s="28"/>
      <c r="H5" s="28"/>
      <c r="I5" s="54"/>
    </row>
    <row r="6" spans="2:9" x14ac:dyDescent="0.4">
      <c r="B6" s="27">
        <v>2</v>
      </c>
      <c r="C6" s="35"/>
      <c r="D6" s="28"/>
      <c r="E6" s="28"/>
      <c r="F6" s="28"/>
      <c r="G6" s="28"/>
      <c r="H6" s="28"/>
      <c r="I6" s="54"/>
    </row>
    <row r="7" spans="2:9" x14ac:dyDescent="0.4">
      <c r="B7" s="27">
        <v>3</v>
      </c>
      <c r="C7" s="35"/>
      <c r="D7" s="28"/>
      <c r="E7" s="28"/>
      <c r="F7" s="28"/>
      <c r="G7" s="28"/>
      <c r="H7" s="28"/>
      <c r="I7" s="54"/>
    </row>
    <row r="8" spans="2:9" x14ac:dyDescent="0.4">
      <c r="B8" s="27">
        <v>4</v>
      </c>
      <c r="C8" s="35"/>
      <c r="D8" s="28"/>
      <c r="E8" s="28"/>
      <c r="F8" s="28"/>
      <c r="G8" s="28"/>
      <c r="H8" s="28"/>
      <c r="I8" s="54"/>
    </row>
    <row r="9" spans="2:9" x14ac:dyDescent="0.4">
      <c r="B9" s="27">
        <v>5</v>
      </c>
      <c r="C9" s="35"/>
      <c r="D9" s="28"/>
      <c r="E9" s="28"/>
      <c r="F9" s="28"/>
      <c r="G9" s="28"/>
      <c r="H9" s="28"/>
      <c r="I9" s="54"/>
    </row>
    <row r="10" spans="2:9" x14ac:dyDescent="0.4">
      <c r="B10" s="27">
        <v>6</v>
      </c>
      <c r="C10" s="35"/>
      <c r="D10" s="28"/>
      <c r="E10" s="28"/>
      <c r="F10" s="28"/>
      <c r="G10" s="28"/>
      <c r="H10" s="28"/>
      <c r="I10" s="54"/>
    </row>
    <row r="11" spans="2:9" x14ac:dyDescent="0.4">
      <c r="B11" s="27">
        <v>7</v>
      </c>
      <c r="C11" s="35"/>
      <c r="D11" s="28"/>
      <c r="E11" s="28"/>
      <c r="F11" s="28"/>
      <c r="G11" s="28"/>
      <c r="H11" s="28"/>
      <c r="I11" s="54"/>
    </row>
    <row r="12" spans="2:9" x14ac:dyDescent="0.4">
      <c r="B12" s="27">
        <v>8</v>
      </c>
      <c r="C12" s="35"/>
      <c r="D12" s="28"/>
      <c r="E12" s="28"/>
      <c r="F12" s="28"/>
      <c r="G12" s="28"/>
      <c r="H12" s="28"/>
      <c r="I12" s="54"/>
    </row>
    <row r="13" spans="2:9" x14ac:dyDescent="0.4">
      <c r="B13" s="27">
        <v>9</v>
      </c>
      <c r="C13" s="35"/>
      <c r="D13" s="28"/>
      <c r="E13" s="28"/>
      <c r="F13" s="28"/>
      <c r="G13" s="28"/>
      <c r="H13" s="28"/>
      <c r="I13" s="54"/>
    </row>
    <row r="14" spans="2:9" x14ac:dyDescent="0.4">
      <c r="B14" s="27">
        <v>10</v>
      </c>
      <c r="C14" s="35"/>
      <c r="D14" s="28"/>
      <c r="E14" s="28"/>
      <c r="F14" s="28"/>
      <c r="G14" s="28"/>
      <c r="H14" s="28"/>
      <c r="I14" s="54"/>
    </row>
    <row r="15" spans="2:9" x14ac:dyDescent="0.4">
      <c r="B15" s="27">
        <v>11</v>
      </c>
      <c r="C15" s="35"/>
      <c r="D15" s="28"/>
      <c r="E15" s="28"/>
      <c r="F15" s="28"/>
      <c r="G15" s="28"/>
      <c r="H15" s="28"/>
      <c r="I15" s="54"/>
    </row>
    <row r="16" spans="2:9" x14ac:dyDescent="0.4">
      <c r="B16" s="27">
        <v>12</v>
      </c>
      <c r="C16" s="35"/>
      <c r="D16" s="28"/>
      <c r="E16" s="28"/>
      <c r="F16" s="28"/>
      <c r="G16" s="28"/>
      <c r="H16" s="28"/>
      <c r="I16" s="54"/>
    </row>
    <row r="17" spans="2:10" x14ac:dyDescent="0.4">
      <c r="B17" s="27">
        <v>13</v>
      </c>
      <c r="C17" s="35"/>
      <c r="D17" s="28"/>
      <c r="E17" s="28"/>
      <c r="F17" s="28"/>
      <c r="G17" s="28"/>
      <c r="H17" s="28"/>
      <c r="I17" s="54"/>
    </row>
    <row r="18" spans="2:10" x14ac:dyDescent="0.4">
      <c r="B18" s="27">
        <v>14</v>
      </c>
      <c r="C18" s="35"/>
      <c r="D18" s="28"/>
      <c r="E18" s="28"/>
      <c r="F18" s="28"/>
      <c r="G18" s="28"/>
      <c r="H18" s="28"/>
      <c r="I18" s="54"/>
    </row>
    <row r="19" spans="2:10" x14ac:dyDescent="0.4">
      <c r="B19" s="27">
        <v>15</v>
      </c>
      <c r="C19" s="35"/>
      <c r="D19" s="28"/>
      <c r="E19" s="28"/>
      <c r="F19" s="28"/>
      <c r="G19" s="28"/>
      <c r="H19" s="28"/>
      <c r="I19" s="54"/>
    </row>
    <row r="20" spans="2:10" x14ac:dyDescent="0.4">
      <c r="B20" s="27">
        <v>16</v>
      </c>
      <c r="C20" s="35"/>
      <c r="D20" s="28"/>
      <c r="E20" s="28"/>
      <c r="F20" s="28"/>
      <c r="G20" s="28"/>
      <c r="H20" s="28"/>
      <c r="I20" s="54"/>
    </row>
    <row r="21" spans="2:10" x14ac:dyDescent="0.4">
      <c r="B21" s="27">
        <v>17</v>
      </c>
      <c r="C21" s="35"/>
      <c r="D21" s="28"/>
      <c r="E21" s="28"/>
      <c r="F21" s="28"/>
      <c r="G21" s="28"/>
      <c r="H21" s="28"/>
      <c r="I21" s="54"/>
    </row>
    <row r="22" spans="2:10" x14ac:dyDescent="0.4">
      <c r="B22" s="27">
        <v>18</v>
      </c>
      <c r="C22" s="35"/>
      <c r="D22" s="28"/>
      <c r="E22" s="28"/>
      <c r="F22" s="28"/>
      <c r="G22" s="28"/>
      <c r="H22" s="28"/>
      <c r="I22" s="54"/>
    </row>
    <row r="23" spans="2:10" x14ac:dyDescent="0.4">
      <c r="B23" s="29"/>
      <c r="C23" s="30"/>
      <c r="D23" s="30"/>
      <c r="E23" s="30"/>
      <c r="F23" s="30"/>
      <c r="G23" s="31">
        <f>SUM(G5:G22)</f>
        <v>0</v>
      </c>
      <c r="H23" s="31">
        <f>SUM(H5:H22)</f>
        <v>0</v>
      </c>
      <c r="I23" s="55"/>
    </row>
    <row r="24" spans="2:10" ht="15.4" thickBot="1" x14ac:dyDescent="0.45"/>
    <row r="25" spans="2:10" ht="15.4" thickBot="1" x14ac:dyDescent="0.45">
      <c r="E25" s="182" t="s">
        <v>78</v>
      </c>
      <c r="F25" s="183"/>
      <c r="G25" s="32"/>
      <c r="H25" s="32"/>
      <c r="I25" s="57"/>
    </row>
    <row r="26" spans="2:10" ht="15.4" thickBot="1" x14ac:dyDescent="0.45"/>
    <row r="27" spans="2:10" ht="15.4" thickBot="1" x14ac:dyDescent="0.45">
      <c r="E27" s="182" t="s">
        <v>79</v>
      </c>
      <c r="F27" s="183"/>
      <c r="G27" s="32">
        <f>+G23-G25</f>
        <v>0</v>
      </c>
      <c r="H27" s="32">
        <f>+H23-H25</f>
        <v>0</v>
      </c>
      <c r="I27" s="57"/>
    </row>
    <row r="31" spans="2:10" x14ac:dyDescent="0.4">
      <c r="J31" s="58"/>
    </row>
  </sheetData>
  <mergeCells count="4">
    <mergeCell ref="G3:H3"/>
    <mergeCell ref="G2:H2"/>
    <mergeCell ref="E25:F25"/>
    <mergeCell ref="E27:F27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25080-9E85-4AA5-BD30-AED3C53030A6}">
  <dimension ref="B1:G55"/>
  <sheetViews>
    <sheetView tabSelected="1" zoomScale="130" zoomScaleNormal="130" workbookViewId="0">
      <pane ySplit="3" topLeftCell="A4" activePane="bottomLeft" state="frozen"/>
      <selection pane="bottomLeft" activeCell="B10" sqref="B10"/>
    </sheetView>
  </sheetViews>
  <sheetFormatPr baseColWidth="10" defaultColWidth="10.86328125" defaultRowHeight="15" x14ac:dyDescent="0.4"/>
  <cols>
    <col min="1" max="1" width="6" style="2" customWidth="1"/>
    <col min="2" max="2" width="13.33203125" style="6" bestFit="1" customWidth="1"/>
    <col min="3" max="3" width="25.1328125" style="7" customWidth="1"/>
    <col min="4" max="4" width="16.6640625" style="2" customWidth="1"/>
    <col min="5" max="5" width="29.19921875" style="8" customWidth="1"/>
    <col min="6" max="7" width="18.53125" style="6" bestFit="1" customWidth="1"/>
    <col min="8" max="16384" width="10.86328125" style="2"/>
  </cols>
  <sheetData>
    <row r="1" spans="2:7" x14ac:dyDescent="0.4">
      <c r="B1" s="2"/>
      <c r="C1" s="2"/>
      <c r="E1" s="2"/>
      <c r="F1" s="33" t="s">
        <v>90</v>
      </c>
      <c r="G1" s="33" t="s">
        <v>92</v>
      </c>
    </row>
    <row r="2" spans="2:7" ht="15.4" thickBot="1" x14ac:dyDescent="0.45">
      <c r="B2" s="2"/>
      <c r="C2" s="2"/>
      <c r="E2" s="2"/>
      <c r="F2" s="33" t="s">
        <v>91</v>
      </c>
      <c r="G2" s="33" t="s">
        <v>93</v>
      </c>
    </row>
    <row r="3" spans="2:7" ht="15.4" thickBot="1" x14ac:dyDescent="0.45">
      <c r="B3" s="34" t="s">
        <v>1</v>
      </c>
      <c r="C3" s="184" t="s">
        <v>0</v>
      </c>
      <c r="D3" s="185"/>
      <c r="E3" s="186"/>
      <c r="F3" s="34" t="s">
        <v>2</v>
      </c>
      <c r="G3" s="34" t="s">
        <v>3</v>
      </c>
    </row>
    <row r="4" spans="2:7" x14ac:dyDescent="0.4">
      <c r="B4" s="46"/>
      <c r="C4" s="47" t="s">
        <v>4</v>
      </c>
      <c r="D4" s="48">
        <v>1</v>
      </c>
      <c r="E4" s="49" t="s">
        <v>4</v>
      </c>
      <c r="F4" s="50"/>
      <c r="G4" s="50"/>
    </row>
    <row r="5" spans="2:7" x14ac:dyDescent="0.4">
      <c r="B5" s="92"/>
      <c r="C5" s="107"/>
      <c r="D5" s="108"/>
      <c r="E5" s="109"/>
      <c r="F5" s="110"/>
      <c r="G5" s="110"/>
    </row>
    <row r="6" spans="2:7" x14ac:dyDescent="0.4">
      <c r="B6" s="92"/>
      <c r="C6" s="107"/>
      <c r="D6" s="108"/>
      <c r="E6" s="109"/>
      <c r="F6" s="110"/>
      <c r="G6" s="110"/>
    </row>
    <row r="7" spans="2:7" x14ac:dyDescent="0.4">
      <c r="B7" s="92"/>
      <c r="C7" s="107"/>
      <c r="D7" s="108"/>
      <c r="E7" s="109"/>
      <c r="F7" s="110"/>
      <c r="G7" s="110"/>
    </row>
    <row r="8" spans="2:7" x14ac:dyDescent="0.4">
      <c r="B8" s="92"/>
      <c r="C8" s="107"/>
      <c r="D8" s="108"/>
      <c r="E8" s="109"/>
      <c r="F8" s="110"/>
      <c r="G8" s="110"/>
    </row>
    <row r="9" spans="2:7" x14ac:dyDescent="0.4">
      <c r="B9" s="92"/>
      <c r="C9" s="107"/>
      <c r="D9" s="108"/>
      <c r="E9" s="109"/>
      <c r="F9" s="110"/>
      <c r="G9" s="110"/>
    </row>
    <row r="10" spans="2:7" x14ac:dyDescent="0.4">
      <c r="B10" s="92"/>
      <c r="C10" s="107"/>
      <c r="D10" s="108"/>
      <c r="E10" s="109"/>
      <c r="F10" s="110"/>
      <c r="G10" s="110"/>
    </row>
    <row r="11" spans="2:7" x14ac:dyDescent="0.4">
      <c r="B11" s="92"/>
      <c r="C11" s="107"/>
      <c r="D11" s="108"/>
      <c r="E11" s="109"/>
      <c r="F11" s="110"/>
      <c r="G11" s="110"/>
    </row>
    <row r="12" spans="2:7" x14ac:dyDescent="0.4">
      <c r="B12" s="92"/>
      <c r="C12" s="107"/>
      <c r="D12" s="108"/>
      <c r="E12" s="109"/>
      <c r="F12" s="110"/>
      <c r="G12" s="110"/>
    </row>
    <row r="13" spans="2:7" x14ac:dyDescent="0.4">
      <c r="B13" s="92"/>
      <c r="C13" s="107"/>
      <c r="D13" s="108"/>
      <c r="E13" s="109"/>
      <c r="F13" s="110"/>
      <c r="G13" s="110"/>
    </row>
    <row r="14" spans="2:7" x14ac:dyDescent="0.4">
      <c r="B14" s="92"/>
      <c r="C14" s="107"/>
      <c r="D14" s="108"/>
      <c r="E14" s="109"/>
      <c r="F14" s="110"/>
      <c r="G14" s="110"/>
    </row>
    <row r="15" spans="2:7" x14ac:dyDescent="0.4">
      <c r="B15" s="92"/>
      <c r="C15" s="107"/>
      <c r="D15" s="108"/>
      <c r="E15" s="109"/>
      <c r="F15" s="110"/>
      <c r="G15" s="110"/>
    </row>
    <row r="16" spans="2:7" x14ac:dyDescent="0.4">
      <c r="B16" s="92"/>
      <c r="C16" s="107"/>
      <c r="D16" s="108"/>
      <c r="E16" s="109"/>
      <c r="F16" s="110"/>
      <c r="G16" s="110"/>
    </row>
    <row r="17" spans="2:7" x14ac:dyDescent="0.4">
      <c r="B17" s="92"/>
      <c r="C17" s="107"/>
      <c r="D17" s="108"/>
      <c r="E17" s="109"/>
      <c r="F17" s="110"/>
      <c r="G17" s="110"/>
    </row>
    <row r="18" spans="2:7" x14ac:dyDescent="0.4">
      <c r="B18" s="92"/>
      <c r="C18" s="107"/>
      <c r="D18" s="108"/>
      <c r="E18" s="109"/>
      <c r="F18" s="110"/>
      <c r="G18" s="110"/>
    </row>
    <row r="19" spans="2:7" x14ac:dyDescent="0.4">
      <c r="B19" s="92"/>
      <c r="C19" s="107"/>
      <c r="D19" s="108"/>
      <c r="E19" s="109"/>
      <c r="F19" s="110"/>
      <c r="G19" s="110"/>
    </row>
    <row r="20" spans="2:7" x14ac:dyDescent="0.4">
      <c r="B20" s="92"/>
      <c r="C20" s="107"/>
      <c r="D20" s="108"/>
      <c r="E20" s="109"/>
      <c r="F20" s="110"/>
      <c r="G20" s="110"/>
    </row>
    <row r="21" spans="2:7" x14ac:dyDescent="0.4">
      <c r="B21" s="92"/>
      <c r="C21" s="107"/>
      <c r="D21" s="108"/>
      <c r="E21" s="109"/>
      <c r="F21" s="110"/>
      <c r="G21" s="110"/>
    </row>
    <row r="22" spans="2:7" x14ac:dyDescent="0.4">
      <c r="B22" s="92"/>
      <c r="C22" s="107"/>
      <c r="D22" s="108"/>
      <c r="E22" s="109"/>
      <c r="F22" s="110"/>
      <c r="G22" s="110"/>
    </row>
    <row r="23" spans="2:7" x14ac:dyDescent="0.4">
      <c r="B23" s="92"/>
      <c r="C23" s="107"/>
      <c r="D23" s="108"/>
      <c r="E23" s="109"/>
      <c r="F23" s="110"/>
      <c r="G23" s="110"/>
    </row>
    <row r="24" spans="2:7" x14ac:dyDescent="0.4">
      <c r="B24" s="92"/>
      <c r="C24" s="107"/>
      <c r="D24" s="108"/>
      <c r="E24" s="109"/>
      <c r="F24" s="110"/>
      <c r="G24" s="110"/>
    </row>
    <row r="25" spans="2:7" x14ac:dyDescent="0.4">
      <c r="B25" s="92"/>
      <c r="C25" s="107"/>
      <c r="D25" s="108"/>
      <c r="E25" s="109"/>
      <c r="F25" s="110"/>
      <c r="G25" s="110"/>
    </row>
    <row r="26" spans="2:7" x14ac:dyDescent="0.4">
      <c r="B26" s="92"/>
      <c r="C26" s="107"/>
      <c r="D26" s="108"/>
      <c r="E26" s="109"/>
      <c r="F26" s="110"/>
      <c r="G26" s="110"/>
    </row>
    <row r="27" spans="2:7" x14ac:dyDescent="0.4">
      <c r="B27" s="92"/>
      <c r="C27" s="107"/>
      <c r="D27" s="108"/>
      <c r="E27" s="109"/>
      <c r="F27" s="110"/>
      <c r="G27" s="110"/>
    </row>
    <row r="28" spans="2:7" x14ac:dyDescent="0.4">
      <c r="B28" s="92"/>
      <c r="C28" s="107"/>
      <c r="D28" s="108"/>
      <c r="E28" s="109"/>
      <c r="F28" s="110"/>
      <c r="G28" s="110"/>
    </row>
    <row r="29" spans="2:7" x14ac:dyDescent="0.4">
      <c r="B29" s="92"/>
      <c r="C29" s="107"/>
      <c r="D29" s="108"/>
      <c r="E29" s="109"/>
      <c r="F29" s="110"/>
      <c r="G29" s="110"/>
    </row>
    <row r="30" spans="2:7" x14ac:dyDescent="0.4">
      <c r="B30" s="92"/>
      <c r="C30" s="107"/>
      <c r="D30" s="108"/>
      <c r="E30" s="109"/>
      <c r="F30" s="110"/>
      <c r="G30" s="110"/>
    </row>
    <row r="31" spans="2:7" x14ac:dyDescent="0.4">
      <c r="B31" s="92"/>
      <c r="C31" s="107"/>
      <c r="D31" s="108"/>
      <c r="E31" s="109"/>
      <c r="F31" s="110"/>
      <c r="G31" s="110"/>
    </row>
    <row r="32" spans="2:7" x14ac:dyDescent="0.4">
      <c r="B32" s="92"/>
      <c r="C32" s="107"/>
      <c r="D32" s="108"/>
      <c r="E32" s="109"/>
      <c r="F32" s="110"/>
      <c r="G32" s="110"/>
    </row>
    <row r="33" spans="2:7" x14ac:dyDescent="0.4">
      <c r="B33" s="92"/>
      <c r="C33" s="107"/>
      <c r="D33" s="108"/>
      <c r="E33" s="109"/>
      <c r="F33" s="110"/>
      <c r="G33" s="110"/>
    </row>
    <row r="34" spans="2:7" x14ac:dyDescent="0.4">
      <c r="B34" s="92"/>
      <c r="C34" s="107"/>
      <c r="D34" s="108"/>
      <c r="E34" s="109"/>
      <c r="F34" s="110"/>
      <c r="G34" s="110"/>
    </row>
    <row r="35" spans="2:7" x14ac:dyDescent="0.4">
      <c r="B35" s="92"/>
      <c r="C35" s="107"/>
      <c r="D35" s="108"/>
      <c r="E35" s="109"/>
      <c r="F35" s="110"/>
      <c r="G35" s="110"/>
    </row>
    <row r="36" spans="2:7" x14ac:dyDescent="0.4">
      <c r="B36" s="92"/>
      <c r="C36" s="107"/>
      <c r="D36" s="108"/>
      <c r="E36" s="109"/>
      <c r="F36" s="110"/>
      <c r="G36" s="110"/>
    </row>
    <row r="37" spans="2:7" x14ac:dyDescent="0.4">
      <c r="B37" s="92"/>
      <c r="C37" s="107"/>
      <c r="D37" s="108"/>
      <c r="E37" s="109"/>
      <c r="F37" s="110"/>
      <c r="G37" s="110"/>
    </row>
    <row r="38" spans="2:7" x14ac:dyDescent="0.4">
      <c r="B38" s="92"/>
      <c r="C38" s="107"/>
      <c r="D38" s="108"/>
      <c r="E38" s="109"/>
      <c r="F38" s="110"/>
      <c r="G38" s="110"/>
    </row>
    <row r="39" spans="2:7" x14ac:dyDescent="0.4">
      <c r="B39" s="92"/>
      <c r="C39" s="107"/>
      <c r="D39" s="108"/>
      <c r="E39" s="109"/>
      <c r="F39" s="110"/>
      <c r="G39" s="110"/>
    </row>
    <row r="40" spans="2:7" x14ac:dyDescent="0.4">
      <c r="B40" s="92"/>
      <c r="C40" s="107"/>
      <c r="D40" s="108"/>
      <c r="E40" s="109"/>
      <c r="F40" s="110"/>
      <c r="G40" s="110"/>
    </row>
    <row r="41" spans="2:7" x14ac:dyDescent="0.4">
      <c r="B41" s="92"/>
      <c r="C41" s="107"/>
      <c r="D41" s="108"/>
      <c r="E41" s="109"/>
      <c r="F41" s="110"/>
      <c r="G41" s="110"/>
    </row>
    <row r="42" spans="2:7" x14ac:dyDescent="0.4">
      <c r="B42" s="92"/>
      <c r="C42" s="107"/>
      <c r="D42" s="108"/>
      <c r="E42" s="109"/>
      <c r="F42" s="110"/>
      <c r="G42" s="110"/>
    </row>
    <row r="43" spans="2:7" x14ac:dyDescent="0.4">
      <c r="B43" s="92"/>
      <c r="C43" s="107"/>
      <c r="D43" s="108"/>
      <c r="E43" s="109"/>
      <c r="F43" s="110"/>
      <c r="G43" s="110"/>
    </row>
    <row r="44" spans="2:7" x14ac:dyDescent="0.4">
      <c r="B44" s="92"/>
      <c r="C44" s="107"/>
      <c r="D44" s="108"/>
      <c r="E44" s="109"/>
      <c r="F44" s="110"/>
      <c r="G44" s="110"/>
    </row>
    <row r="45" spans="2:7" x14ac:dyDescent="0.4">
      <c r="B45" s="92"/>
      <c r="C45" s="107"/>
      <c r="D45" s="108"/>
      <c r="E45" s="109"/>
      <c r="F45" s="110"/>
      <c r="G45" s="110"/>
    </row>
    <row r="46" spans="2:7" x14ac:dyDescent="0.4">
      <c r="B46" s="92"/>
      <c r="C46" s="107"/>
      <c r="D46" s="108"/>
      <c r="E46" s="109"/>
      <c r="F46" s="110"/>
      <c r="G46" s="110"/>
    </row>
    <row r="47" spans="2:7" x14ac:dyDescent="0.4">
      <c r="B47" s="92"/>
      <c r="C47" s="107"/>
      <c r="D47" s="108"/>
      <c r="E47" s="109"/>
      <c r="F47" s="110"/>
      <c r="G47" s="110"/>
    </row>
    <row r="48" spans="2:7" x14ac:dyDescent="0.4">
      <c r="B48" s="92"/>
      <c r="C48" s="107"/>
      <c r="D48" s="108"/>
      <c r="E48" s="109"/>
      <c r="F48" s="110"/>
      <c r="G48" s="110"/>
    </row>
    <row r="49" spans="2:7" x14ac:dyDescent="0.4">
      <c r="B49" s="92"/>
      <c r="C49" s="107"/>
      <c r="D49" s="108"/>
      <c r="E49" s="109"/>
      <c r="F49" s="110"/>
      <c r="G49" s="110"/>
    </row>
    <row r="50" spans="2:7" x14ac:dyDescent="0.4">
      <c r="B50" s="92"/>
      <c r="C50" s="107"/>
      <c r="D50" s="108"/>
      <c r="E50" s="109"/>
      <c r="F50" s="110"/>
      <c r="G50" s="110"/>
    </row>
    <row r="51" spans="2:7" x14ac:dyDescent="0.4">
      <c r="B51" s="92"/>
      <c r="C51" s="107"/>
      <c r="D51" s="108"/>
      <c r="E51" s="109"/>
      <c r="F51" s="110"/>
      <c r="G51" s="110"/>
    </row>
    <row r="52" spans="2:7" x14ac:dyDescent="0.4">
      <c r="B52" s="51"/>
      <c r="C52" s="36"/>
      <c r="D52" s="52"/>
      <c r="E52" s="37"/>
      <c r="F52" s="38"/>
      <c r="G52" s="38"/>
    </row>
    <row r="53" spans="2:7" x14ac:dyDescent="0.4">
      <c r="B53" s="51"/>
      <c r="C53" s="39"/>
      <c r="D53" s="52"/>
      <c r="E53" s="37"/>
      <c r="F53" s="38"/>
      <c r="G53" s="38"/>
    </row>
    <row r="54" spans="2:7" x14ac:dyDescent="0.4">
      <c r="B54" s="40"/>
      <c r="C54" s="41"/>
      <c r="D54" s="42"/>
      <c r="E54" s="43"/>
      <c r="F54" s="44"/>
      <c r="G54" s="45"/>
    </row>
    <row r="55" spans="2:7" x14ac:dyDescent="0.4">
      <c r="F55" s="9">
        <f>SUM(F4:F54)</f>
        <v>0</v>
      </c>
      <c r="G55" s="9">
        <f>SUM(G4:G54)</f>
        <v>0</v>
      </c>
    </row>
  </sheetData>
  <mergeCells count="1">
    <mergeCell ref="C3:E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F5FCD23A78C942B18C7BA21921BD4A" ma:contentTypeVersion="6" ma:contentTypeDescription="Crear nuevo documento." ma:contentTypeScope="" ma:versionID="b5c51868d6968516367bc7633d90cd60">
  <xsd:schema xmlns:xsd="http://www.w3.org/2001/XMLSchema" xmlns:xs="http://www.w3.org/2001/XMLSchema" xmlns:p="http://schemas.microsoft.com/office/2006/metadata/properties" xmlns:ns2="8572cf96-fc25-4bcd-ad8a-6683d4ccb682" xmlns:ns3="b6f444db-307b-4c10-9fa5-06daa48ebded" targetNamespace="http://schemas.microsoft.com/office/2006/metadata/properties" ma:root="true" ma:fieldsID="edf9c32fb06f85082b2248dc63c03a33" ns2:_="" ns3:_="">
    <xsd:import namespace="8572cf96-fc25-4bcd-ad8a-6683d4ccb682"/>
    <xsd:import namespace="b6f444db-307b-4c10-9fa5-06daa48ebd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72cf96-fc25-4bcd-ad8a-6683d4ccb6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444db-307b-4c10-9fa5-06daa48ebde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B31138-E5B5-45FF-99F7-9F034FC814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400A12-1CAB-4596-93D8-8F9542664F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72cf96-fc25-4bcd-ad8a-6683d4ccb682"/>
    <ds:schemaRef ds:uri="b6f444db-307b-4c10-9fa5-06daa48ebd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Bce Final</vt:lpstr>
      <vt:lpstr>Materialidad</vt:lpstr>
      <vt:lpstr>Diferidos</vt:lpstr>
      <vt:lpstr>Asientos Ajustes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cfilgueira</dc:creator>
  <cp:lastModifiedBy>Carlos Andrés Filgueira</cp:lastModifiedBy>
  <cp:lastPrinted>2021-08-12T19:59:11Z</cp:lastPrinted>
  <dcterms:created xsi:type="dcterms:W3CDTF">2020-06-10T15:19:35Z</dcterms:created>
  <dcterms:modified xsi:type="dcterms:W3CDTF">2025-10-27T22:04:49Z</dcterms:modified>
</cp:coreProperties>
</file>