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Filgueira\OneDrive\Desktop\"/>
    </mc:Choice>
  </mc:AlternateContent>
  <xr:revisionPtr revIDLastSave="0" documentId="8_{5178B5DE-2E42-4594-97BF-E8AB1F20565C}" xr6:coauthVersionLast="47" xr6:coauthVersionMax="47" xr10:uidLastSave="{00000000-0000-0000-0000-000000000000}"/>
  <bookViews>
    <workbookView xWindow="1470" yWindow="1470" windowWidth="16200" windowHeight="9308" tabRatio="857" xr2:uid="{835CA86D-4439-4A61-92BD-67C71F610FE6}"/>
  </bookViews>
  <sheets>
    <sheet name="Bce Final" sheetId="15" r:id="rId1"/>
    <sheet name="Materialidad" sheetId="13" r:id="rId2"/>
    <sheet name="Diferidos" sheetId="4" r:id="rId3"/>
    <sheet name="Asientos Ajustes" sheetId="3" r:id="rId4"/>
    <sheet name="Leasing" sheetId="7" r:id="rId5"/>
    <sheet name="Deterioro cx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2" l="1"/>
  <c r="K11" i="12"/>
  <c r="I11" i="12"/>
  <c r="G11" i="12"/>
  <c r="E11" i="12"/>
  <c r="E28" i="7"/>
  <c r="E27" i="7"/>
  <c r="E26" i="7"/>
  <c r="D28" i="7" l="1"/>
  <c r="D27" i="7"/>
  <c r="D26" i="7"/>
  <c r="B37" i="13"/>
  <c r="H20" i="4" l="1"/>
  <c r="H24" i="4" s="1"/>
  <c r="G20" i="4"/>
  <c r="G24" i="4" s="1"/>
  <c r="F55" i="3" l="1"/>
  <c r="G55" i="3"/>
</calcChain>
</file>

<file path=xl/sharedStrings.xml><?xml version="1.0" encoding="utf-8"?>
<sst xmlns="http://schemas.openxmlformats.org/spreadsheetml/2006/main" count="220" uniqueCount="166">
  <si>
    <t>Detalle</t>
  </si>
  <si>
    <t>Fecha</t>
  </si>
  <si>
    <t>Debe</t>
  </si>
  <si>
    <t>Haber</t>
  </si>
  <si>
    <t>-</t>
  </si>
  <si>
    <t>N°</t>
  </si>
  <si>
    <t>NIIF</t>
  </si>
  <si>
    <t>SII</t>
  </si>
  <si>
    <t>Diferencias</t>
  </si>
  <si>
    <t>Activos</t>
  </si>
  <si>
    <t>Pasivos</t>
  </si>
  <si>
    <t>Impuesto a la Renta</t>
  </si>
  <si>
    <t>Efectivo y equivalente Ef.</t>
  </si>
  <si>
    <t>Otros Pasivos financieros</t>
  </si>
  <si>
    <t>Caja</t>
  </si>
  <si>
    <t>Obligaciones por leasing</t>
  </si>
  <si>
    <t>Banco</t>
  </si>
  <si>
    <t>Cuentas por pagar</t>
  </si>
  <si>
    <t>Deudores Comerciales</t>
  </si>
  <si>
    <t>Proveedores</t>
  </si>
  <si>
    <t>Clientes</t>
  </si>
  <si>
    <t xml:space="preserve">Prov. Vacaciones </t>
  </si>
  <si>
    <t>Deterioro Cuentas por Cobrar</t>
  </si>
  <si>
    <t>Prov. Contrato de Arriendo</t>
  </si>
  <si>
    <t>Inventarios</t>
  </si>
  <si>
    <t>Otras Provisiones</t>
  </si>
  <si>
    <t>Existencias</t>
  </si>
  <si>
    <t xml:space="preserve">Activos por Impuestos </t>
  </si>
  <si>
    <t>PPM</t>
  </si>
  <si>
    <t>Provisión Juicios</t>
  </si>
  <si>
    <t>Total Activos Corrientes</t>
  </si>
  <si>
    <t>Beneficios a los empleados</t>
  </si>
  <si>
    <t>Intangibles</t>
  </si>
  <si>
    <t>PIAS</t>
  </si>
  <si>
    <t>Software</t>
  </si>
  <si>
    <t>Provisión Gratificaciones</t>
  </si>
  <si>
    <t>Propiedades Plantas y Eq.</t>
  </si>
  <si>
    <t>Total Pasivos Corrientes</t>
  </si>
  <si>
    <t>Maquinarias</t>
  </si>
  <si>
    <t>Dep. Acum Maquinarias</t>
  </si>
  <si>
    <t>Edificios</t>
  </si>
  <si>
    <t>Impuestos Diferidos</t>
  </si>
  <si>
    <t>Dep. Acum Edificios</t>
  </si>
  <si>
    <t>Pasivos por diferidos</t>
  </si>
  <si>
    <t>Terrenos</t>
  </si>
  <si>
    <t>Activo en leasing</t>
  </si>
  <si>
    <t>Total Pasivos no Corrientes</t>
  </si>
  <si>
    <t>Dep. Acum Leasing</t>
  </si>
  <si>
    <t>Capital</t>
  </si>
  <si>
    <t>Otras Reservas</t>
  </si>
  <si>
    <t>Resultados Acumulados</t>
  </si>
  <si>
    <t>Activos por diferidos</t>
  </si>
  <si>
    <t>Utilidad del ejercicio</t>
  </si>
  <si>
    <t>Total Activos no Corrientes</t>
  </si>
  <si>
    <t>Utilidad ant. de Impuesto</t>
  </si>
  <si>
    <t>VA</t>
  </si>
  <si>
    <t>=</t>
  </si>
  <si>
    <t>+</t>
  </si>
  <si>
    <t>Octubre</t>
  </si>
  <si>
    <t>Noviembre</t>
  </si>
  <si>
    <t>Diciembre</t>
  </si>
  <si>
    <t>RUT</t>
  </si>
  <si>
    <t>Neto</t>
  </si>
  <si>
    <t>UF</t>
  </si>
  <si>
    <t>Monto Libro</t>
  </si>
  <si>
    <t>Depreciación Acumulada</t>
  </si>
  <si>
    <t>Origen</t>
  </si>
  <si>
    <t>Monto</t>
  </si>
  <si>
    <t>Probabilidad de Ocurrencia</t>
  </si>
  <si>
    <t>10.000-2</t>
  </si>
  <si>
    <t>Demanda Civil</t>
  </si>
  <si>
    <t>11.000-4</t>
  </si>
  <si>
    <t>18.000-3</t>
  </si>
  <si>
    <t>17.000-4</t>
  </si>
  <si>
    <t>21.000-k</t>
  </si>
  <si>
    <t>31.12.2021</t>
  </si>
  <si>
    <t>31.12.2020</t>
  </si>
  <si>
    <t>Utilidad ant. Imp. 2021</t>
  </si>
  <si>
    <t>Provisión Contrato Oneroso</t>
  </si>
  <si>
    <t>%</t>
  </si>
  <si>
    <t>Ejercicio Leasing Financiero</t>
  </si>
  <si>
    <t>Edificio en arrendamiento financiero</t>
  </si>
  <si>
    <t>N° de cuotas</t>
  </si>
  <si>
    <t>Valor Cuota</t>
  </si>
  <si>
    <t>Vida Útil</t>
  </si>
  <si>
    <t>años</t>
  </si>
  <si>
    <t>TM</t>
  </si>
  <si>
    <t>Tasa de Interes anual</t>
  </si>
  <si>
    <t>Empresa Recupera el Iva</t>
  </si>
  <si>
    <t>VALOR DESCONTADO</t>
  </si>
  <si>
    <t>Cuotas</t>
  </si>
  <si>
    <t>x</t>
  </si>
  <si>
    <t>((1+i)^n)-1</t>
  </si>
  <si>
    <t>Opción de Compra</t>
  </si>
  <si>
    <t>(i)(1+i)^n</t>
  </si>
  <si>
    <t>(1+i)^(n+1)</t>
  </si>
  <si>
    <t>La cuota de noviembre y diciembre se cancelan el 30 de casa mes</t>
  </si>
  <si>
    <t>Utilidad ant. Imp. 2022</t>
  </si>
  <si>
    <t>Usted es el encargado de auditoría del año 2023, donde debe efectuar el cálculo de la materialidad (sugerir, imponer o guardar en los papeles de trabajo los ajustes contables según la materialidad obtenida), la información que dispone es la siguiente:</t>
  </si>
  <si>
    <t>$</t>
  </si>
  <si>
    <t>Utilidad antes de Impuesto</t>
  </si>
  <si>
    <t>Total de Activos</t>
  </si>
  <si>
    <t>Total de Ingresos</t>
  </si>
  <si>
    <t>Base</t>
  </si>
  <si>
    <t>Materialidad (MP)</t>
  </si>
  <si>
    <t>Utilidad Antes de Impuesto</t>
  </si>
  <si>
    <t>Total de Ingresos de Explotación</t>
  </si>
  <si>
    <t xml:space="preserve">Explicación de la decisión en la determinación de la Materialidad
</t>
  </si>
  <si>
    <t>LET</t>
  </si>
  <si>
    <t>UET</t>
  </si>
  <si>
    <t>Balance</t>
  </si>
  <si>
    <t>Diferencia</t>
  </si>
  <si>
    <t>Materialidad para efectos de planificación al 31 de diciembre de 2023</t>
  </si>
  <si>
    <r>
      <t xml:space="preserve">i. </t>
    </r>
    <r>
      <rPr>
        <b/>
        <u/>
        <sz val="12"/>
        <color theme="1"/>
        <rFont val="Georgia"/>
        <family val="1"/>
      </rPr>
      <t xml:space="preserve">Límite de error tolerable </t>
    </r>
  </si>
  <si>
    <r>
      <t xml:space="preserve">i. </t>
    </r>
    <r>
      <rPr>
        <b/>
        <u/>
        <sz val="12"/>
        <color theme="1"/>
        <rFont val="Georgia"/>
        <family val="1"/>
      </rPr>
      <t>Umbral de error tolerable</t>
    </r>
  </si>
  <si>
    <t>Auditoría</t>
  </si>
  <si>
    <t>Ajuste</t>
  </si>
  <si>
    <t>31.12.2023</t>
  </si>
  <si>
    <t>31.12.2022</t>
  </si>
  <si>
    <t>Materialidad</t>
  </si>
  <si>
    <t>Provisión Reestructuración</t>
  </si>
  <si>
    <t>Cuota inicial</t>
  </si>
  <si>
    <t>cuota</t>
  </si>
  <si>
    <t>Int</t>
  </si>
  <si>
    <t>Amort</t>
  </si>
  <si>
    <t>oct</t>
  </si>
  <si>
    <t>nov</t>
  </si>
  <si>
    <t>dic</t>
  </si>
  <si>
    <t>Prov. Servicios Básicos</t>
  </si>
  <si>
    <t>Patrimonio</t>
  </si>
  <si>
    <t>Plusvalía</t>
  </si>
  <si>
    <t>Total Activos</t>
  </si>
  <si>
    <t>Total Pasivos</t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</si>
  <si>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Georgia"/>
        <family val="1"/>
      </rPr>
      <t>La provisión contrato de arriendo corresponde al periodo 2024 que es cuando termina el contrato</t>
    </r>
  </si>
  <si>
    <r>
      <t>c)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La provisión Indemnizaciones se provisiona un tope de 11 años por trabajador según lo legal</t>
    </r>
  </si>
  <si>
    <r>
      <t>d)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Georgia"/>
        <family val="1"/>
      </rPr>
      <t>En reuniones sostenidas nos informan que se aprobó por el gerente general la reestructuración de la empresa, lo que afecta en un gasto de $23.000.000 en el siguiente año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</si>
  <si>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rgb="FF000000"/>
        <rFont val="Georgia"/>
        <family val="1"/>
      </rPr>
      <t>Contrato el 30.10.2023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</si>
  <si>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rgb="FF000000"/>
        <rFont val="Georgia"/>
        <family val="1"/>
      </rPr>
      <t>Duración 99 meses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</si>
  <si>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rgb="FF000000"/>
        <rFont val="Georgia"/>
        <family val="1"/>
      </rPr>
      <t>Tasa de interés contrato 8%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</si>
  <si>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rgb="FF000000"/>
        <rFont val="Georgia"/>
        <family val="1"/>
      </rPr>
      <t>Cuota de 70 UF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</si>
  <si>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rgb="FF000000"/>
        <rFont val="Georgia"/>
        <family val="1"/>
      </rPr>
      <t>Vida Útil de 12 años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</si>
  <si>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rgb="FF000000"/>
        <rFont val="Georgia"/>
        <family val="1"/>
      </rPr>
      <t>pago cuota inicial por 100 UF.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</si>
  <si>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rgb="FF000000"/>
        <rFont val="Georgia"/>
        <family val="1"/>
      </rPr>
      <t>La empresa paga las cuotas los 30 de cada mes.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</si>
  <si>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rgb="FF000000"/>
        <rFont val="Georgia"/>
        <family val="1"/>
      </rPr>
      <t>UF octubre 49.900,43 – UF noviembre 49.925,54 – UF diciembre 50.001,24</t>
    </r>
  </si>
  <si>
    <t>Tributario</t>
  </si>
  <si>
    <t>Pago cuota Inicial de</t>
  </si>
  <si>
    <r>
      <t>1.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Georgia"/>
        <family val="1"/>
      </rPr>
      <t>Las provisiones que se generaron el año 2023 tienen el siguiente detalle</t>
    </r>
  </si>
  <si>
    <r>
      <t>2.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rgb="FF000000"/>
        <rFont val="Georgia"/>
        <family val="1"/>
      </rPr>
      <t>El detalle del leasing financiero que tiene la sociedad es el siguiente: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</si>
  <si>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La sociedad tiene el siguiente detalle de juicios que fueron reconocidos en el año 2020: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</si>
  <si>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La sociedad cuenta con gastos de organización y puesta en marcha neto y actualizados de $40.000.000 los que financieramente se reconocieron en gasto.</t>
    </r>
  </si>
  <si>
    <r>
      <t>10.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Por temas medioambientales la sociedad debe provisionar el 1% de los ingresos del año.</t>
    </r>
  </si>
  <si>
    <t>Activo</t>
  </si>
  <si>
    <t>Gasto</t>
  </si>
  <si>
    <t>Pasivo</t>
  </si>
  <si>
    <t>Ganancia</t>
  </si>
  <si>
    <t>2 MESES</t>
  </si>
  <si>
    <t>El detalle tributario que tiene la sociedad es el siguiente:</t>
  </si>
  <si>
    <t>Provisión medioambiental</t>
  </si>
  <si>
    <t>Balance Clasificado al 31.12.2023 -  VIPC anual 10%</t>
  </si>
  <si>
    <t>31.12.2019</t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</si>
  <si>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Georgia"/>
        <family val="1"/>
      </rPr>
      <t>La provisión gratificaciones es un derecho adquirido</t>
    </r>
  </si>
  <si>
    <t>Los directores aprueban el plan formal por 15.000.000</t>
  </si>
  <si>
    <r>
      <t>3.</t>
    </r>
    <r>
      <rPr>
        <sz val="7"/>
        <rFont val="Times New Roman"/>
        <family val="1"/>
      </rPr>
      <t xml:space="preserve">      </t>
    </r>
    <r>
      <rPr>
        <sz val="10"/>
        <rFont val="Georgia"/>
        <family val="1"/>
      </rPr>
      <t>La sociedad tiene un contrato vigente de ventas de existencias por un valor de $60.000.000 con entrega el 10 de marzo del siguiente año, al 31 de diciembre y por distintas circunstancias la entidad se da cuenta que el costo de cumplir el contrato es de $33.000.000, por lo cual provisiona $27.000.000 como gasto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</si>
  <si>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La sociedad efectuó una facturación el 24 de diciembre por 30.000.000 donde los productos se encuentran en bodega, esto afecta el reconocimiento de ingresos de la sociedad.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</si>
  <si>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Por política la sociedad efectúa una provisión de deudas incobrables, el detalle de su matriz de riesgo es el siguiente: Se tiene un gasto tributario aceptado por este concepto de $60.000.000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</si>
  <si>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La sociedad tiene una pérdida tributaria del año anterior de $95.000.000, este año según RLI tiene una ganancia de $24.000.000 sin considerar la pérdida del año anterior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</si>
</sst>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&quot;$&quot;\-#,##0"/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0"/>
    <numFmt numFmtId="166" formatCode="_ * #,##0_ ;_ * \-#,##0_ ;_ * &quot;-&quot;??_ ;_ @_ "/>
    <numFmt numFmtId="167" formatCode="_ * #,##0.0000_ ;_ * \-#,##0.0000_ ;_ * &quot;-&quot;_ ;_ @_ "/>
    <numFmt numFmtId="168" formatCode="_ * #,##0.0_ ;_ * \-#,##0.0_ ;_ * &quot;-&quot;_ ;_ @_ "/>
    <numFmt numFmtId="169" formatCode="_ * #,##0.0_ ;_ * \-#,##0.0_ ;_ * &quot;-&quot;?_ ;_ 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8"/>
      <color theme="1"/>
      <name val="Georgia"/>
      <family val="1"/>
    </font>
    <font>
      <sz val="11"/>
      <color theme="1"/>
      <name val="Georgia"/>
      <family val="1"/>
    </font>
    <font>
      <sz val="13"/>
      <color theme="1"/>
      <name val="Georgia"/>
      <family val="1"/>
    </font>
    <font>
      <b/>
      <sz val="13"/>
      <color theme="1"/>
      <name val="Georgia"/>
      <family val="1"/>
    </font>
    <font>
      <sz val="13"/>
      <name val="Georgia"/>
      <family val="1"/>
    </font>
    <font>
      <sz val="13"/>
      <color rgb="FFFF0000"/>
      <name val="Georgia"/>
      <family val="1"/>
    </font>
    <font>
      <sz val="13"/>
      <color rgb="FF0000FF"/>
      <name val="Georgia"/>
      <family val="1"/>
    </font>
    <font>
      <b/>
      <sz val="12"/>
      <name val="Georgia"/>
      <family val="1"/>
    </font>
    <font>
      <sz val="12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  <font>
      <b/>
      <u/>
      <sz val="12"/>
      <color theme="1"/>
      <name val="Georgia"/>
      <family val="1"/>
    </font>
    <font>
      <sz val="7"/>
      <color theme="1"/>
      <name val="Times New Roman"/>
      <family val="1"/>
    </font>
    <font>
      <sz val="9"/>
      <color theme="1"/>
      <name val="Georgia"/>
      <family val="1"/>
    </font>
    <font>
      <b/>
      <sz val="9"/>
      <color rgb="FF000000"/>
      <name val="Georgia"/>
      <family val="1"/>
    </font>
    <font>
      <b/>
      <sz val="9"/>
      <color theme="1"/>
      <name val="Georgia"/>
      <family val="1"/>
    </font>
    <font>
      <sz val="9"/>
      <color rgb="FF000000"/>
      <name val="Georgia"/>
      <family val="1"/>
    </font>
    <font>
      <sz val="10"/>
      <color rgb="FF000000"/>
      <name val="Georgia"/>
      <family val="1"/>
    </font>
    <font>
      <sz val="10"/>
      <color theme="1"/>
      <name val="Wingdings"/>
      <charset val="2"/>
    </font>
    <font>
      <b/>
      <sz val="8"/>
      <color rgb="FF000000"/>
      <name val="Georgia"/>
      <family val="1"/>
    </font>
    <font>
      <sz val="8"/>
      <color rgb="FF000000"/>
      <name val="Georgia"/>
      <family val="1"/>
    </font>
    <font>
      <sz val="11"/>
      <color rgb="FFFF0000"/>
      <name val="Calibri"/>
      <family val="2"/>
      <scheme val="minor"/>
    </font>
    <font>
      <b/>
      <sz val="7"/>
      <color theme="1"/>
      <name val="Times New Roman"/>
      <family val="1"/>
    </font>
    <font>
      <b/>
      <sz val="10"/>
      <color rgb="FF000000"/>
      <name val="Georgia"/>
      <family val="1"/>
    </font>
    <font>
      <b/>
      <sz val="9"/>
      <color rgb="FFFF0000"/>
      <name val="Georgia"/>
      <family val="1"/>
    </font>
    <font>
      <sz val="10"/>
      <name val="Georgia"/>
      <family val="1"/>
    </font>
    <font>
      <sz val="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87"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2" fillId="2" borderId="0" xfId="0" applyFont="1" applyFill="1"/>
    <xf numFmtId="41" fontId="2" fillId="2" borderId="1" xfId="1" applyFont="1" applyFill="1" applyBorder="1"/>
    <xf numFmtId="41" fontId="3" fillId="2" borderId="0" xfId="1" applyFont="1" applyFill="1" applyBorder="1"/>
    <xf numFmtId="0" fontId="3" fillId="2" borderId="12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41" fontId="3" fillId="2" borderId="12" xfId="1" applyFont="1" applyFill="1" applyBorder="1"/>
    <xf numFmtId="0" fontId="8" fillId="3" borderId="0" xfId="0" applyFont="1" applyFill="1"/>
    <xf numFmtId="0" fontId="9" fillId="3" borderId="0" xfId="0" applyFont="1" applyFill="1"/>
    <xf numFmtId="0" fontId="8" fillId="3" borderId="15" xfId="0" applyFont="1" applyFill="1" applyBorder="1"/>
    <xf numFmtId="164" fontId="8" fillId="3" borderId="15" xfId="1" applyNumberFormat="1" applyFont="1" applyFill="1" applyBorder="1"/>
    <xf numFmtId="0" fontId="8" fillId="3" borderId="0" xfId="0" applyFont="1" applyFill="1" applyAlignment="1">
      <alignment horizontal="center"/>
    </xf>
    <xf numFmtId="0" fontId="8" fillId="3" borderId="12" xfId="0" applyFont="1" applyFill="1" applyBorder="1"/>
    <xf numFmtId="164" fontId="8" fillId="3" borderId="12" xfId="1" applyNumberFormat="1" applyFont="1" applyFill="1" applyBorder="1"/>
    <xf numFmtId="43" fontId="8" fillId="3" borderId="0" xfId="0" applyNumberFormat="1" applyFont="1" applyFill="1"/>
    <xf numFmtId="3" fontId="8" fillId="3" borderId="0" xfId="0" applyNumberFormat="1" applyFont="1" applyFill="1" applyAlignment="1">
      <alignment horizontal="center"/>
    </xf>
    <xf numFmtId="0" fontId="8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1" fontId="8" fillId="3" borderId="0" xfId="1" applyFont="1" applyFill="1" applyBorder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8" fillId="3" borderId="4" xfId="0" applyFont="1" applyFill="1" applyBorder="1"/>
    <xf numFmtId="164" fontId="8" fillId="3" borderId="4" xfId="1" applyNumberFormat="1" applyFont="1" applyFill="1" applyBorder="1"/>
    <xf numFmtId="3" fontId="8" fillId="3" borderId="0" xfId="0" applyNumberFormat="1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5" fontId="11" fillId="3" borderId="0" xfId="0" applyNumberFormat="1" applyFont="1" applyFill="1"/>
    <xf numFmtId="0" fontId="11" fillId="3" borderId="0" xfId="0" applyFont="1" applyFill="1"/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0" fontId="11" fillId="3" borderId="0" xfId="0" applyFont="1" applyFill="1" applyAlignment="1">
      <alignment horizontal="center"/>
    </xf>
    <xf numFmtId="0" fontId="12" fillId="3" borderId="0" xfId="0" applyFont="1" applyFill="1"/>
    <xf numFmtId="166" fontId="8" fillId="3" borderId="0" xfId="0" applyNumberFormat="1" applyFont="1" applyFill="1"/>
    <xf numFmtId="41" fontId="8" fillId="3" borderId="0" xfId="1" applyFont="1" applyFill="1" applyBorder="1" applyAlignment="1">
      <alignment horizontal="left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6" xfId="0" applyFont="1" applyFill="1" applyBorder="1"/>
    <xf numFmtId="0" fontId="8" fillId="3" borderId="11" xfId="0" applyFont="1" applyFill="1" applyBorder="1"/>
    <xf numFmtId="2" fontId="8" fillId="3" borderId="0" xfId="0" applyNumberFormat="1" applyFont="1" applyFill="1" applyAlignment="1">
      <alignment horizontal="center"/>
    </xf>
    <xf numFmtId="164" fontId="11" fillId="3" borderId="0" xfId="1" applyNumberFormat="1" applyFont="1" applyFill="1" applyAlignment="1">
      <alignment horizontal="center"/>
    </xf>
    <xf numFmtId="0" fontId="8" fillId="3" borderId="15" xfId="0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1" fontId="3" fillId="0" borderId="5" xfId="1" applyFont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15" fillId="4" borderId="2" xfId="0" applyFont="1" applyFill="1" applyBorder="1" applyAlignment="1">
      <alignment horizontal="justify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41" fontId="3" fillId="0" borderId="2" xfId="1" applyFont="1" applyBorder="1" applyAlignment="1">
      <alignment horizontal="right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shrinkToFit="1"/>
    </xf>
    <xf numFmtId="41" fontId="3" fillId="3" borderId="1" xfId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41" fontId="2" fillId="3" borderId="1" xfId="1" applyFont="1" applyFill="1" applyBorder="1" applyAlignment="1">
      <alignment horizontal="center" vertical="center" shrinkToFit="1"/>
    </xf>
    <xf numFmtId="41" fontId="3" fillId="3" borderId="2" xfId="1" applyFont="1" applyFill="1" applyBorder="1"/>
    <xf numFmtId="0" fontId="3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41" fontId="8" fillId="3" borderId="0" xfId="1" applyFont="1" applyFill="1"/>
    <xf numFmtId="0" fontId="11" fillId="3" borderId="2" xfId="0" applyFont="1" applyFill="1" applyBorder="1" applyAlignment="1">
      <alignment horizontal="center"/>
    </xf>
    <xf numFmtId="164" fontId="8" fillId="3" borderId="0" xfId="0" applyNumberFormat="1" applyFont="1" applyFill="1"/>
    <xf numFmtId="0" fontId="8" fillId="5" borderId="0" xfId="0" applyFont="1" applyFill="1"/>
    <xf numFmtId="41" fontId="3" fillId="3" borderId="1" xfId="1" applyFont="1" applyFill="1" applyBorder="1" applyAlignment="1">
      <alignment horizontal="left" vertical="center" shrinkToFit="1"/>
    </xf>
    <xf numFmtId="0" fontId="5" fillId="3" borderId="0" xfId="0" applyFont="1" applyFill="1"/>
    <xf numFmtId="41" fontId="8" fillId="3" borderId="0" xfId="0" applyNumberFormat="1" applyFont="1" applyFill="1"/>
    <xf numFmtId="0" fontId="14" fillId="3" borderId="9" xfId="0" applyFont="1" applyFill="1" applyBorder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center"/>
      <protection locked="0"/>
    </xf>
    <xf numFmtId="41" fontId="14" fillId="3" borderId="12" xfId="1" applyFont="1" applyFill="1" applyBorder="1" applyProtection="1">
      <protection locked="0"/>
    </xf>
    <xf numFmtId="0" fontId="14" fillId="3" borderId="9" xfId="0" applyFont="1" applyFill="1" applyBorder="1" applyAlignment="1" applyProtection="1">
      <alignment horizontal="center"/>
      <protection locked="0"/>
    </xf>
    <xf numFmtId="14" fontId="14" fillId="3" borderId="19" xfId="0" applyNumberFormat="1" applyFont="1" applyFill="1" applyBorder="1" applyProtection="1">
      <protection locked="0"/>
    </xf>
    <xf numFmtId="0" fontId="14" fillId="3" borderId="20" xfId="0" applyFont="1" applyFill="1" applyBorder="1" applyAlignment="1" applyProtection="1">
      <alignment horizontal="left"/>
      <protection locked="0"/>
    </xf>
    <xf numFmtId="0" fontId="14" fillId="3" borderId="21" xfId="0" applyFont="1" applyFill="1" applyBorder="1" applyAlignment="1" applyProtection="1">
      <alignment horizontal="center"/>
      <protection locked="0"/>
    </xf>
    <xf numFmtId="0" fontId="14" fillId="3" borderId="22" xfId="0" applyFont="1" applyFill="1" applyBorder="1" applyAlignment="1" applyProtection="1">
      <alignment horizontal="center"/>
      <protection locked="0"/>
    </xf>
    <xf numFmtId="41" fontId="14" fillId="3" borderId="23" xfId="1" applyFont="1" applyFill="1" applyBorder="1" applyProtection="1">
      <protection locked="0"/>
    </xf>
    <xf numFmtId="41" fontId="14" fillId="3" borderId="24" xfId="1" applyFont="1" applyFill="1" applyBorder="1" applyProtection="1">
      <protection locked="0"/>
    </xf>
    <xf numFmtId="41" fontId="8" fillId="3" borderId="10" xfId="0" applyNumberFormat="1" applyFont="1" applyFill="1" applyBorder="1"/>
    <xf numFmtId="41" fontId="8" fillId="3" borderId="5" xfId="0" applyNumberFormat="1" applyFont="1" applyFill="1" applyBorder="1"/>
    <xf numFmtId="41" fontId="8" fillId="3" borderId="12" xfId="1" applyFont="1" applyFill="1" applyBorder="1"/>
    <xf numFmtId="41" fontId="8" fillId="3" borderId="23" xfId="1" applyFont="1" applyFill="1" applyBorder="1"/>
    <xf numFmtId="41" fontId="8" fillId="3" borderId="4" xfId="1" applyFont="1" applyFill="1" applyBorder="1"/>
    <xf numFmtId="0" fontId="9" fillId="2" borderId="2" xfId="0" applyFont="1" applyFill="1" applyBorder="1" applyAlignment="1">
      <alignment horizontal="center"/>
    </xf>
    <xf numFmtId="41" fontId="9" fillId="2" borderId="2" xfId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41" fontId="3" fillId="3" borderId="15" xfId="1" applyFont="1" applyFill="1" applyBorder="1" applyProtection="1">
      <protection locked="0"/>
    </xf>
    <xf numFmtId="14" fontId="14" fillId="3" borderId="12" xfId="0" applyNumberFormat="1" applyFont="1" applyFill="1" applyBorder="1" applyProtection="1">
      <protection locked="0"/>
    </xf>
    <xf numFmtId="0" fontId="14" fillId="3" borderId="0" xfId="0" applyFont="1" applyFill="1" applyAlignment="1" applyProtection="1">
      <alignment horizontal="center"/>
      <protection locked="0"/>
    </xf>
    <xf numFmtId="0" fontId="10" fillId="3" borderId="2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11" xfId="0" applyFont="1" applyFill="1" applyBorder="1"/>
    <xf numFmtId="0" fontId="10" fillId="3" borderId="5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164" fontId="8" fillId="3" borderId="0" xfId="1" applyNumberFormat="1" applyFont="1" applyFill="1"/>
    <xf numFmtId="0" fontId="8" fillId="6" borderId="7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43" fontId="8" fillId="6" borderId="3" xfId="0" applyNumberFormat="1" applyFont="1" applyFill="1" applyBorder="1" applyAlignment="1">
      <alignment horizontal="center"/>
    </xf>
    <xf numFmtId="41" fontId="8" fillId="3" borderId="1" xfId="1" applyFont="1" applyFill="1" applyBorder="1"/>
    <xf numFmtId="41" fontId="8" fillId="3" borderId="1" xfId="1" applyFont="1" applyFill="1" applyBorder="1" applyAlignment="1">
      <alignment horizontal="center"/>
    </xf>
    <xf numFmtId="164" fontId="8" fillId="3" borderId="1" xfId="0" applyNumberFormat="1" applyFont="1" applyFill="1" applyBorder="1"/>
    <xf numFmtId="164" fontId="8" fillId="3" borderId="1" xfId="1" applyNumberFormat="1" applyFont="1" applyFill="1" applyBorder="1"/>
    <xf numFmtId="167" fontId="8" fillId="3" borderId="0" xfId="1" applyNumberFormat="1" applyFont="1" applyFill="1"/>
    <xf numFmtId="41" fontId="9" fillId="2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8" fillId="5" borderId="1" xfId="1" applyNumberFormat="1" applyFont="1" applyFill="1" applyBorder="1"/>
    <xf numFmtId="164" fontId="8" fillId="3" borderId="21" xfId="0" applyNumberFormat="1" applyFont="1" applyFill="1" applyBorder="1"/>
    <xf numFmtId="0" fontId="6" fillId="3" borderId="0" xfId="0" applyFont="1" applyFill="1"/>
    <xf numFmtId="0" fontId="25" fillId="0" borderId="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right" vertical="center" wrapText="1"/>
    </xf>
    <xf numFmtId="0" fontId="26" fillId="0" borderId="4" xfId="0" applyFont="1" applyBorder="1" applyAlignment="1">
      <alignment vertical="center" wrapText="1"/>
    </xf>
    <xf numFmtId="3" fontId="26" fillId="0" borderId="5" xfId="0" applyNumberFormat="1" applyFont="1" applyBorder="1" applyAlignment="1">
      <alignment horizontal="right" vertical="center" wrapText="1"/>
    </xf>
    <xf numFmtId="0" fontId="26" fillId="0" borderId="5" xfId="0" applyFont="1" applyBorder="1" applyAlignment="1">
      <alignment horizontal="right" vertical="center" wrapText="1"/>
    </xf>
    <xf numFmtId="0" fontId="25" fillId="0" borderId="4" xfId="0" applyFont="1" applyBorder="1" applyAlignment="1">
      <alignment vertical="center" wrapText="1"/>
    </xf>
    <xf numFmtId="3" fontId="25" fillId="0" borderId="5" xfId="0" applyNumberFormat="1" applyFont="1" applyBorder="1" applyAlignment="1">
      <alignment vertical="center" wrapText="1"/>
    </xf>
    <xf numFmtId="0" fontId="25" fillId="0" borderId="5" xfId="0" applyFont="1" applyBorder="1" applyAlignment="1">
      <alignment horizontal="right" vertical="center" wrapText="1"/>
    </xf>
    <xf numFmtId="0" fontId="25" fillId="0" borderId="5" xfId="0" applyFont="1" applyBorder="1" applyAlignment="1">
      <alignment vertical="center" wrapText="1"/>
    </xf>
    <xf numFmtId="164" fontId="6" fillId="3" borderId="0" xfId="0" applyNumberFormat="1" applyFont="1" applyFill="1"/>
    <xf numFmtId="168" fontId="2" fillId="2" borderId="0" xfId="1" applyNumberFormat="1" applyFont="1" applyFill="1" applyBorder="1" applyAlignment="1">
      <alignment horizontal="center"/>
    </xf>
    <xf numFmtId="168" fontId="3" fillId="3" borderId="0" xfId="1" applyNumberFormat="1" applyFont="1" applyFill="1" applyBorder="1" applyAlignment="1">
      <alignment horizontal="center" vertical="center" shrinkToFit="1"/>
    </xf>
    <xf numFmtId="168" fontId="2" fillId="3" borderId="0" xfId="1" applyNumberFormat="1" applyFont="1" applyFill="1" applyBorder="1" applyAlignment="1">
      <alignment horizontal="center" vertical="center" shrinkToFit="1"/>
    </xf>
    <xf numFmtId="168" fontId="3" fillId="2" borderId="0" xfId="1" applyNumberFormat="1" applyFont="1" applyFill="1" applyBorder="1"/>
    <xf numFmtId="168" fontId="3" fillId="3" borderId="0" xfId="1" applyNumberFormat="1" applyFont="1" applyFill="1" applyBorder="1"/>
    <xf numFmtId="169" fontId="3" fillId="2" borderId="0" xfId="0" applyNumberFormat="1" applyFont="1" applyFill="1"/>
    <xf numFmtId="0" fontId="0" fillId="3" borderId="0" xfId="0" applyFill="1"/>
    <xf numFmtId="0" fontId="4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3" fontId="20" fillId="3" borderId="5" xfId="0" applyNumberFormat="1" applyFont="1" applyFill="1" applyBorder="1" applyAlignment="1">
      <alignment horizontal="right" vertical="center" wrapText="1"/>
    </xf>
    <xf numFmtId="0" fontId="21" fillId="3" borderId="5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0" fontId="22" fillId="3" borderId="4" xfId="0" applyFont="1" applyFill="1" applyBorder="1" applyAlignment="1">
      <alignment vertical="center" wrapText="1"/>
    </xf>
    <xf numFmtId="3" fontId="22" fillId="3" borderId="5" xfId="0" applyNumberFormat="1" applyFont="1" applyFill="1" applyBorder="1" applyAlignment="1">
      <alignment horizontal="right" vertical="center" wrapText="1"/>
    </xf>
    <xf numFmtId="0" fontId="22" fillId="3" borderId="5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right" vertical="center" wrapText="1"/>
    </xf>
    <xf numFmtId="41" fontId="0" fillId="3" borderId="0" xfId="0" applyNumberFormat="1" applyFill="1"/>
    <xf numFmtId="0" fontId="20" fillId="3" borderId="5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indent="2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21" fillId="3" borderId="7" xfId="0" applyFont="1" applyFill="1" applyBorder="1" applyAlignment="1">
      <alignment vertical="center" wrapText="1"/>
    </xf>
    <xf numFmtId="0" fontId="6" fillId="3" borderId="0" xfId="0" applyFont="1" applyFill="1" applyAlignment="1">
      <alignment horizontal="justify" vertical="center"/>
    </xf>
    <xf numFmtId="41" fontId="0" fillId="3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0" fillId="3" borderId="5" xfId="0" applyFill="1" applyBorder="1"/>
    <xf numFmtId="0" fontId="0" fillId="3" borderId="16" xfId="0" applyFill="1" applyBorder="1"/>
    <xf numFmtId="0" fontId="0" fillId="3" borderId="10" xfId="0" applyFill="1" applyBorder="1"/>
    <xf numFmtId="41" fontId="8" fillId="5" borderId="2" xfId="0" applyNumberFormat="1" applyFont="1" applyFill="1" applyBorder="1"/>
    <xf numFmtId="0" fontId="30" fillId="3" borderId="0" xfId="0" applyFont="1" applyFill="1" applyAlignment="1">
      <alignment vertical="center" wrapText="1"/>
    </xf>
    <xf numFmtId="41" fontId="30" fillId="3" borderId="0" xfId="0" applyNumberFormat="1" applyFont="1" applyFill="1" applyAlignment="1">
      <alignment horizontal="right" vertical="center" wrapText="1"/>
    </xf>
    <xf numFmtId="41" fontId="21" fillId="3" borderId="2" xfId="0" applyNumberFormat="1" applyFont="1" applyFill="1" applyBorder="1" applyAlignment="1">
      <alignment horizontal="right" vertical="center" wrapText="1"/>
    </xf>
    <xf numFmtId="41" fontId="6" fillId="3" borderId="0" xfId="1" applyFont="1" applyFill="1"/>
    <xf numFmtId="41" fontId="27" fillId="3" borderId="0" xfId="0" applyNumberFormat="1" applyFont="1" applyFill="1"/>
    <xf numFmtId="14" fontId="3" fillId="3" borderId="12" xfId="0" applyNumberFormat="1" applyFont="1" applyFill="1" applyBorder="1" applyProtection="1">
      <protection locked="0"/>
    </xf>
    <xf numFmtId="0" fontId="5" fillId="3" borderId="6" xfId="0" applyFont="1" applyFill="1" applyBorder="1" applyAlignment="1">
      <alignment horizontal="left" vertical="center"/>
    </xf>
    <xf numFmtId="0" fontId="27" fillId="3" borderId="0" xfId="0" applyFont="1" applyFill="1"/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3" borderId="11" xfId="0" applyFill="1" applyBorder="1"/>
    <xf numFmtId="0" fontId="4" fillId="3" borderId="13" xfId="0" applyFont="1" applyFill="1" applyBorder="1" applyAlignment="1">
      <alignment horizontal="left" vertical="center"/>
    </xf>
    <xf numFmtId="0" fontId="0" fillId="3" borderId="14" xfId="0" applyFill="1" applyBorder="1"/>
    <xf numFmtId="0" fontId="5" fillId="3" borderId="9" xfId="0" applyFont="1" applyFill="1" applyBorder="1" applyAlignment="1">
      <alignment horizontal="left" vertical="center"/>
    </xf>
    <xf numFmtId="0" fontId="24" fillId="3" borderId="9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6" fontId="19" fillId="3" borderId="5" xfId="0" applyNumberFormat="1" applyFont="1" applyFill="1" applyBorder="1" applyAlignment="1">
      <alignment horizontal="right" vertical="center" wrapText="1"/>
    </xf>
    <xf numFmtId="0" fontId="19" fillId="3" borderId="5" xfId="0" applyFont="1" applyFill="1" applyBorder="1" applyAlignment="1">
      <alignment horizontal="right" vertical="center" wrapText="1"/>
    </xf>
    <xf numFmtId="3" fontId="19" fillId="3" borderId="5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9" fontId="6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41" fontId="3" fillId="3" borderId="12" xfId="1" applyFont="1" applyFill="1" applyBorder="1" applyProtection="1">
      <protection locked="0"/>
    </xf>
    <xf numFmtId="41" fontId="3" fillId="3" borderId="2" xfId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vertical="center" wrapText="1"/>
    </xf>
    <xf numFmtId="0" fontId="21" fillId="3" borderId="8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6" fontId="19" fillId="3" borderId="7" xfId="0" applyNumberFormat="1" applyFont="1" applyFill="1" applyBorder="1" applyAlignment="1">
      <alignment horizontal="right" vertical="center" wrapText="1"/>
    </xf>
    <xf numFmtId="6" fontId="19" fillId="3" borderId="8" xfId="0" applyNumberFormat="1" applyFont="1" applyFill="1" applyBorder="1" applyAlignment="1">
      <alignment horizontal="right" vertical="center" wrapText="1"/>
    </xf>
    <xf numFmtId="6" fontId="19" fillId="3" borderId="3" xfId="0" applyNumberFormat="1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1" fillId="3" borderId="14" xfId="0" applyFont="1" applyFill="1" applyBorder="1" applyAlignment="1">
      <alignment horizontal="left" vertical="center" wrapText="1"/>
    </xf>
    <xf numFmtId="0" fontId="31" fillId="3" borderId="16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 wrapText="1"/>
    </xf>
    <xf numFmtId="0" fontId="31" fillId="3" borderId="11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justify" vertical="center" wrapText="1"/>
    </xf>
    <xf numFmtId="0" fontId="15" fillId="3" borderId="4" xfId="0" applyFont="1" applyFill="1" applyBorder="1" applyAlignment="1">
      <alignment horizontal="justify" vertical="center" wrapText="1"/>
    </xf>
    <xf numFmtId="41" fontId="16" fillId="3" borderId="15" xfId="1" applyFont="1" applyFill="1" applyBorder="1" applyAlignment="1">
      <alignment vertical="center" wrapText="1"/>
    </xf>
    <xf numFmtId="41" fontId="16" fillId="3" borderId="4" xfId="1" applyFont="1" applyFill="1" applyBorder="1" applyAlignment="1">
      <alignment vertical="center" wrapText="1"/>
    </xf>
    <xf numFmtId="9" fontId="16" fillId="3" borderId="15" xfId="1" applyNumberFormat="1" applyFont="1" applyFill="1" applyBorder="1" applyAlignment="1">
      <alignment horizontal="center" vertical="center" wrapText="1"/>
    </xf>
    <xf numFmtId="41" fontId="16" fillId="3" borderId="4" xfId="1" applyFont="1" applyFill="1" applyBorder="1" applyAlignment="1">
      <alignment horizontal="center" vertical="center" wrapText="1"/>
    </xf>
    <xf numFmtId="41" fontId="16" fillId="3" borderId="15" xfId="1" applyFont="1" applyFill="1" applyBorder="1" applyAlignment="1">
      <alignment horizontal="right" vertical="center" wrapText="1"/>
    </xf>
    <xf numFmtId="41" fontId="16" fillId="3" borderId="4" xfId="1" applyFont="1" applyFill="1" applyBorder="1" applyAlignment="1">
      <alignment horizontal="righ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0" fontId="16" fillId="3" borderId="15" xfId="1" applyNumberFormat="1" applyFont="1" applyFill="1" applyBorder="1" applyAlignment="1">
      <alignment horizontal="center" vertical="center" wrapText="1"/>
    </xf>
    <xf numFmtId="9" fontId="2" fillId="2" borderId="1" xfId="1" applyNumberFormat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3" fillId="3" borderId="7" xfId="1" applyFont="1" applyFill="1" applyBorder="1" applyAlignment="1">
      <alignment horizontal="center"/>
    </xf>
    <xf numFmtId="41" fontId="3" fillId="3" borderId="3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4" fontId="8" fillId="3" borderId="1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1</xdr:row>
      <xdr:rowOff>38100</xdr:rowOff>
    </xdr:from>
    <xdr:to>
      <xdr:col>19</xdr:col>
      <xdr:colOff>256861</xdr:colOff>
      <xdr:row>15</xdr:row>
      <xdr:rowOff>29969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28EFA0-DBCE-4DC3-8DD4-DC3187BC7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4040" y="236220"/>
          <a:ext cx="7376799" cy="2528670"/>
        </a:xfrm>
        <a:prstGeom prst="rect">
          <a:avLst/>
        </a:prstGeom>
      </xdr:spPr>
    </xdr:pic>
    <xdr:clientData/>
  </xdr:twoCellAnchor>
  <xdr:twoCellAnchor>
    <xdr:from>
      <xdr:col>9</xdr:col>
      <xdr:colOff>302418</xdr:colOff>
      <xdr:row>15</xdr:row>
      <xdr:rowOff>121443</xdr:rowOff>
    </xdr:from>
    <xdr:to>
      <xdr:col>19</xdr:col>
      <xdr:colOff>553243</xdr:colOff>
      <xdr:row>18</xdr:row>
      <xdr:rowOff>45244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92A472A-9E4F-9B3E-1910-267D9C567BFE}"/>
            </a:ext>
          </a:extLst>
        </xdr:cNvPr>
        <xdr:cNvSpPr/>
      </xdr:nvSpPr>
      <xdr:spPr>
        <a:xfrm>
          <a:off x="10248106" y="2978943"/>
          <a:ext cx="8029575" cy="495301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153868</xdr:colOff>
      <xdr:row>12</xdr:row>
      <xdr:rowOff>80597</xdr:rowOff>
    </xdr:from>
    <xdr:to>
      <xdr:col>11</xdr:col>
      <xdr:colOff>703092</xdr:colOff>
      <xdr:row>14</xdr:row>
      <xdr:rowOff>139552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2B562B2C-447F-4798-9B0F-CD351ABF1568}"/>
            </a:ext>
          </a:extLst>
        </xdr:cNvPr>
        <xdr:cNvSpPr/>
      </xdr:nvSpPr>
      <xdr:spPr>
        <a:xfrm rot="16200000">
          <a:off x="6460712" y="646993"/>
          <a:ext cx="500915" cy="6378524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97374</xdr:colOff>
      <xdr:row>19</xdr:row>
      <xdr:rowOff>162659</xdr:rowOff>
    </xdr:from>
    <xdr:to>
      <xdr:col>7</xdr:col>
      <xdr:colOff>1286241</xdr:colOff>
      <xdr:row>21</xdr:row>
      <xdr:rowOff>183294</xdr:rowOff>
    </xdr:to>
    <xdr:sp macro="" textlink="">
      <xdr:nvSpPr>
        <xdr:cNvPr id="3" name="Cerrar llave 2">
          <a:extLst>
            <a:ext uri="{FF2B5EF4-FFF2-40B4-BE49-F238E27FC236}">
              <a16:creationId xmlns:a16="http://schemas.microsoft.com/office/drawing/2014/main" id="{6C70B967-9C79-446F-89AE-8737F441A35B}"/>
            </a:ext>
          </a:extLst>
        </xdr:cNvPr>
        <xdr:cNvSpPr/>
      </xdr:nvSpPr>
      <xdr:spPr>
        <a:xfrm rot="5400000">
          <a:off x="7363277" y="2783706"/>
          <a:ext cx="439735" cy="3389142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4519-A696-4152-9147-C91B0E614357}">
  <dimension ref="A1:F110"/>
  <sheetViews>
    <sheetView tabSelected="1" zoomScale="130" zoomScaleNormal="130" workbookViewId="0">
      <selection activeCell="E11" sqref="E11"/>
    </sheetView>
  </sheetViews>
  <sheetFormatPr baseColWidth="10" defaultColWidth="24.1328125" defaultRowHeight="14.25" x14ac:dyDescent="0.45"/>
  <cols>
    <col min="1" max="1" width="3" style="143" customWidth="1"/>
    <col min="2" max="2" width="28.53125" style="143" customWidth="1"/>
    <col min="3" max="3" width="16.59765625" style="143" customWidth="1"/>
    <col min="4" max="4" width="9.33203125" style="143" customWidth="1"/>
    <col min="5" max="5" width="25.46484375" style="143" customWidth="1"/>
    <col min="6" max="6" width="16.46484375" style="143" customWidth="1"/>
    <col min="7" max="16384" width="24.1328125" style="143"/>
  </cols>
  <sheetData>
    <row r="1" spans="1:6" ht="14.65" thickBot="1" x14ac:dyDescent="0.5"/>
    <row r="2" spans="1:6" ht="14.65" thickBot="1" x14ac:dyDescent="0.5">
      <c r="B2" s="205" t="s">
        <v>158</v>
      </c>
      <c r="C2" s="206"/>
      <c r="D2" s="206"/>
      <c r="E2" s="206"/>
      <c r="F2" s="207"/>
    </row>
    <row r="3" spans="1:6" ht="14.65" thickBot="1" x14ac:dyDescent="0.5">
      <c r="B3" s="168" t="s">
        <v>9</v>
      </c>
      <c r="C3" s="144"/>
      <c r="D3" s="144"/>
      <c r="E3" s="169" t="s">
        <v>10</v>
      </c>
      <c r="F3" s="145"/>
    </row>
    <row r="4" spans="1:6" ht="14.65" thickBot="1" x14ac:dyDescent="0.5">
      <c r="B4" s="146"/>
      <c r="C4" s="147"/>
      <c r="D4" s="147"/>
      <c r="E4" s="147"/>
      <c r="F4" s="147"/>
    </row>
    <row r="5" spans="1:6" ht="14.65" thickBot="1" x14ac:dyDescent="0.5">
      <c r="B5" s="148" t="s">
        <v>12</v>
      </c>
      <c r="C5" s="149">
        <v>21000000</v>
      </c>
      <c r="D5" s="150"/>
      <c r="E5" s="151" t="s">
        <v>13</v>
      </c>
      <c r="F5" s="149">
        <v>338101145</v>
      </c>
    </row>
    <row r="6" spans="1:6" ht="14.65" thickBot="1" x14ac:dyDescent="0.5">
      <c r="B6" s="152" t="s">
        <v>14</v>
      </c>
      <c r="C6" s="153">
        <v>1000000</v>
      </c>
      <c r="D6" s="147"/>
      <c r="E6" s="154" t="s">
        <v>15</v>
      </c>
      <c r="F6" s="153">
        <v>338101145</v>
      </c>
    </row>
    <row r="7" spans="1:6" ht="14.65" thickBot="1" x14ac:dyDescent="0.5">
      <c r="B7" s="152" t="s">
        <v>16</v>
      </c>
      <c r="C7" s="153">
        <v>20000000</v>
      </c>
      <c r="D7" s="147"/>
      <c r="E7" s="151" t="s">
        <v>17</v>
      </c>
      <c r="F7" s="149">
        <v>151500000</v>
      </c>
    </row>
    <row r="8" spans="1:6" ht="14.65" thickBot="1" x14ac:dyDescent="0.5">
      <c r="B8" s="148" t="s">
        <v>18</v>
      </c>
      <c r="C8" s="149">
        <v>196000000</v>
      </c>
      <c r="D8" s="147"/>
      <c r="E8" s="154" t="s">
        <v>19</v>
      </c>
      <c r="F8" s="153">
        <v>97000000</v>
      </c>
    </row>
    <row r="9" spans="1:6" ht="14.65" thickBot="1" x14ac:dyDescent="0.5">
      <c r="B9" s="152" t="s">
        <v>20</v>
      </c>
      <c r="C9" s="153">
        <v>280000000</v>
      </c>
      <c r="D9" s="147"/>
      <c r="E9" s="154" t="s">
        <v>21</v>
      </c>
      <c r="F9" s="153">
        <v>12000000</v>
      </c>
    </row>
    <row r="10" spans="1:6" ht="14.65" thickBot="1" x14ac:dyDescent="0.5">
      <c r="A10" s="179"/>
      <c r="B10" s="152" t="s">
        <v>22</v>
      </c>
      <c r="C10" s="153">
        <v>-84000000</v>
      </c>
      <c r="D10" s="147"/>
      <c r="E10" s="154" t="s">
        <v>23</v>
      </c>
      <c r="F10" s="153">
        <v>9000000</v>
      </c>
    </row>
    <row r="11" spans="1:6" ht="14.65" thickBot="1" x14ac:dyDescent="0.5">
      <c r="B11" s="148" t="s">
        <v>24</v>
      </c>
      <c r="C11" s="149">
        <v>130000000</v>
      </c>
      <c r="D11" s="147"/>
      <c r="E11" s="154" t="s">
        <v>128</v>
      </c>
      <c r="F11" s="153">
        <v>6500000</v>
      </c>
    </row>
    <row r="12" spans="1:6" ht="14.65" thickBot="1" x14ac:dyDescent="0.5">
      <c r="B12" s="152" t="s">
        <v>26</v>
      </c>
      <c r="C12" s="153">
        <v>130000000</v>
      </c>
      <c r="D12" s="147"/>
      <c r="E12" s="154" t="s">
        <v>78</v>
      </c>
      <c r="F12" s="153">
        <v>27000000</v>
      </c>
    </row>
    <row r="13" spans="1:6" ht="14.65" thickBot="1" x14ac:dyDescent="0.5">
      <c r="B13" s="148" t="s">
        <v>27</v>
      </c>
      <c r="C13" s="149">
        <v>25000000</v>
      </c>
      <c r="D13" s="147"/>
      <c r="E13" s="151" t="s">
        <v>25</v>
      </c>
      <c r="F13" s="149">
        <v>79000000</v>
      </c>
    </row>
    <row r="14" spans="1:6" ht="14.65" thickBot="1" x14ac:dyDescent="0.5">
      <c r="B14" s="152" t="s">
        <v>28</v>
      </c>
      <c r="C14" s="153">
        <v>25000000</v>
      </c>
      <c r="D14" s="147"/>
      <c r="E14" s="154" t="s">
        <v>120</v>
      </c>
      <c r="F14" s="153">
        <v>23000000</v>
      </c>
    </row>
    <row r="15" spans="1:6" ht="14.65" thickBot="1" x14ac:dyDescent="0.5">
      <c r="B15" s="152"/>
      <c r="C15" s="155"/>
      <c r="D15" s="147"/>
      <c r="E15" s="154" t="s">
        <v>29</v>
      </c>
      <c r="F15" s="153">
        <v>25000000</v>
      </c>
    </row>
    <row r="16" spans="1:6" ht="14.65" thickBot="1" x14ac:dyDescent="0.5">
      <c r="B16" s="148" t="s">
        <v>30</v>
      </c>
      <c r="C16" s="149">
        <v>372000000</v>
      </c>
      <c r="D16" s="147"/>
      <c r="E16" s="154" t="s">
        <v>157</v>
      </c>
      <c r="F16" s="153">
        <v>6000000</v>
      </c>
    </row>
    <row r="17" spans="2:6" ht="14.65" thickBot="1" x14ac:dyDescent="0.5">
      <c r="B17" s="152"/>
      <c r="C17" s="155"/>
      <c r="D17" s="147"/>
      <c r="E17" s="151" t="s">
        <v>31</v>
      </c>
      <c r="F17" s="149">
        <v>64000000</v>
      </c>
    </row>
    <row r="18" spans="2:6" ht="14.65" thickBot="1" x14ac:dyDescent="0.5">
      <c r="B18" s="148" t="s">
        <v>32</v>
      </c>
      <c r="C18" s="149">
        <v>15000000</v>
      </c>
      <c r="D18" s="147"/>
      <c r="E18" s="154" t="s">
        <v>33</v>
      </c>
      <c r="F18" s="153">
        <v>42000000</v>
      </c>
    </row>
    <row r="19" spans="2:6" ht="14.65" thickBot="1" x14ac:dyDescent="0.5">
      <c r="B19" s="152" t="s">
        <v>34</v>
      </c>
      <c r="C19" s="153">
        <v>15000000</v>
      </c>
      <c r="D19" s="147"/>
      <c r="E19" s="154" t="s">
        <v>35</v>
      </c>
      <c r="F19" s="153">
        <v>22000000</v>
      </c>
    </row>
    <row r="20" spans="2:6" ht="14.65" thickBot="1" x14ac:dyDescent="0.5">
      <c r="B20" s="152"/>
      <c r="C20" s="155"/>
      <c r="D20" s="147"/>
      <c r="E20" s="154"/>
      <c r="F20" s="155"/>
    </row>
    <row r="21" spans="2:6" ht="14.65" thickBot="1" x14ac:dyDescent="0.5">
      <c r="B21" s="148" t="s">
        <v>36</v>
      </c>
      <c r="C21" s="149">
        <v>810537168</v>
      </c>
      <c r="D21" s="147"/>
      <c r="E21" s="151" t="s">
        <v>37</v>
      </c>
      <c r="F21" s="149">
        <v>632601145</v>
      </c>
    </row>
    <row r="22" spans="2:6" ht="14.65" thickBot="1" x14ac:dyDescent="0.5">
      <c r="B22" s="152" t="s">
        <v>38</v>
      </c>
      <c r="C22" s="153">
        <v>120000000</v>
      </c>
      <c r="D22" s="147"/>
      <c r="E22" s="154"/>
      <c r="F22" s="155"/>
    </row>
    <row r="23" spans="2:6" ht="14.65" thickBot="1" x14ac:dyDescent="0.5">
      <c r="B23" s="152" t="s">
        <v>39</v>
      </c>
      <c r="C23" s="153">
        <v>-40000000</v>
      </c>
      <c r="D23" s="147"/>
      <c r="E23" s="154"/>
      <c r="F23" s="155"/>
    </row>
    <row r="24" spans="2:6" ht="14.65" thickBot="1" x14ac:dyDescent="0.5">
      <c r="B24" s="152" t="s">
        <v>40</v>
      </c>
      <c r="C24" s="153">
        <v>250000000</v>
      </c>
      <c r="D24" s="147"/>
      <c r="E24" s="151" t="s">
        <v>41</v>
      </c>
      <c r="F24" s="149">
        <v>180000000</v>
      </c>
    </row>
    <row r="25" spans="2:6" ht="14.65" thickBot="1" x14ac:dyDescent="0.5">
      <c r="B25" s="152" t="s">
        <v>42</v>
      </c>
      <c r="C25" s="153">
        <v>-10000000</v>
      </c>
      <c r="D25" s="147"/>
      <c r="E25" s="154" t="s">
        <v>43</v>
      </c>
      <c r="F25" s="153">
        <v>180000000</v>
      </c>
    </row>
    <row r="26" spans="2:6" ht="14.65" thickBot="1" x14ac:dyDescent="0.5">
      <c r="B26" s="152" t="s">
        <v>44</v>
      </c>
      <c r="C26" s="153">
        <v>150000000</v>
      </c>
      <c r="D26" s="147"/>
      <c r="E26" s="154"/>
      <c r="F26" s="155"/>
    </row>
    <row r="27" spans="2:6" ht="14.65" thickBot="1" x14ac:dyDescent="0.5">
      <c r="B27" s="152" t="s">
        <v>45</v>
      </c>
      <c r="C27" s="153">
        <v>346308984</v>
      </c>
      <c r="D27" s="147"/>
      <c r="E27" s="151" t="s">
        <v>46</v>
      </c>
      <c r="F27" s="149">
        <v>180000000</v>
      </c>
    </row>
    <row r="28" spans="2:6" ht="14.65" thickBot="1" x14ac:dyDescent="0.5">
      <c r="B28" s="152" t="s">
        <v>47</v>
      </c>
      <c r="C28" s="153">
        <v>-5771816</v>
      </c>
      <c r="D28" s="147"/>
      <c r="E28" s="154"/>
      <c r="F28" s="155"/>
    </row>
    <row r="29" spans="2:6" ht="14.65" thickBot="1" x14ac:dyDescent="0.5">
      <c r="B29" s="152"/>
      <c r="C29" s="155"/>
      <c r="D29" s="147"/>
      <c r="E29" s="151" t="s">
        <v>129</v>
      </c>
      <c r="F29" s="149">
        <v>449436023</v>
      </c>
    </row>
    <row r="30" spans="2:6" ht="14.65" thickBot="1" x14ac:dyDescent="0.5">
      <c r="B30" s="148" t="s">
        <v>130</v>
      </c>
      <c r="C30" s="149">
        <v>10000000</v>
      </c>
      <c r="D30" s="147"/>
      <c r="E30" s="154" t="s">
        <v>48</v>
      </c>
      <c r="F30" s="153">
        <v>10000000</v>
      </c>
    </row>
    <row r="31" spans="2:6" ht="14.65" thickBot="1" x14ac:dyDescent="0.5">
      <c r="B31" s="152"/>
      <c r="C31" s="154"/>
      <c r="D31" s="147"/>
      <c r="E31" s="154" t="s">
        <v>49</v>
      </c>
      <c r="F31" s="153">
        <v>100000000</v>
      </c>
    </row>
    <row r="32" spans="2:6" ht="14.65" thickBot="1" x14ac:dyDescent="0.5">
      <c r="B32" s="148" t="s">
        <v>41</v>
      </c>
      <c r="C32" s="149">
        <v>54500000</v>
      </c>
      <c r="D32" s="147"/>
      <c r="E32" s="154" t="s">
        <v>50</v>
      </c>
      <c r="F32" s="153">
        <v>173802060</v>
      </c>
    </row>
    <row r="33" spans="2:6" ht="14.65" thickBot="1" x14ac:dyDescent="0.5">
      <c r="B33" s="152" t="s">
        <v>51</v>
      </c>
      <c r="C33" s="153">
        <v>54500000</v>
      </c>
      <c r="D33" s="147"/>
      <c r="E33" s="154" t="s">
        <v>52</v>
      </c>
      <c r="F33" s="153">
        <v>165633963</v>
      </c>
    </row>
    <row r="34" spans="2:6" ht="14.65" thickBot="1" x14ac:dyDescent="0.5">
      <c r="B34" s="152"/>
      <c r="C34" s="155"/>
      <c r="D34" s="147"/>
      <c r="E34" s="154"/>
      <c r="F34" s="155"/>
    </row>
    <row r="35" spans="2:6" ht="14.65" thickBot="1" x14ac:dyDescent="0.5">
      <c r="B35" s="148" t="s">
        <v>53</v>
      </c>
      <c r="C35" s="149">
        <v>890037168</v>
      </c>
      <c r="D35" s="150"/>
      <c r="E35" s="151"/>
      <c r="F35" s="157"/>
    </row>
    <row r="36" spans="2:6" ht="14.65" thickBot="1" x14ac:dyDescent="0.5">
      <c r="B36" s="152"/>
      <c r="C36" s="155"/>
      <c r="D36" s="147"/>
      <c r="E36" s="154"/>
      <c r="F36" s="155"/>
    </row>
    <row r="37" spans="2:6" ht="14.65" thickBot="1" x14ac:dyDescent="0.5">
      <c r="B37" s="148" t="s">
        <v>131</v>
      </c>
      <c r="C37" s="149">
        <v>1262037168</v>
      </c>
      <c r="D37" s="150"/>
      <c r="E37" s="151" t="s">
        <v>132</v>
      </c>
      <c r="F37" s="149">
        <v>1262037168</v>
      </c>
    </row>
    <row r="38" spans="2:6" ht="14.65" thickBot="1" x14ac:dyDescent="0.5">
      <c r="B38" s="148"/>
      <c r="C38" s="157"/>
      <c r="D38" s="150"/>
      <c r="E38" s="151"/>
      <c r="F38" s="157"/>
    </row>
    <row r="39" spans="2:6" ht="14.65" thickBot="1" x14ac:dyDescent="0.5">
      <c r="B39" s="148" t="s">
        <v>102</v>
      </c>
      <c r="C39" s="149">
        <v>1200000000</v>
      </c>
      <c r="D39" s="150"/>
      <c r="E39" s="151" t="s">
        <v>54</v>
      </c>
      <c r="F39" s="149">
        <v>180000000</v>
      </c>
    </row>
    <row r="40" spans="2:6" ht="14.65" thickBot="1" x14ac:dyDescent="0.5">
      <c r="B40" s="175"/>
      <c r="C40" s="176"/>
      <c r="D40" s="158"/>
      <c r="E40" s="151" t="s">
        <v>97</v>
      </c>
      <c r="F40" s="149">
        <v>140000000</v>
      </c>
    </row>
    <row r="41" spans="2:6" ht="14.65" thickBot="1" x14ac:dyDescent="0.5">
      <c r="B41" s="165"/>
      <c r="C41" s="177"/>
      <c r="D41" s="158"/>
      <c r="E41" s="151" t="s">
        <v>77</v>
      </c>
      <c r="F41" s="149">
        <v>185000000</v>
      </c>
    </row>
    <row r="44" spans="2:6" x14ac:dyDescent="0.45">
      <c r="B44" s="170" t="s">
        <v>146</v>
      </c>
    </row>
    <row r="45" spans="2:6" ht="5.25" customHeight="1" x14ac:dyDescent="0.45">
      <c r="B45" s="159"/>
    </row>
    <row r="46" spans="2:6" x14ac:dyDescent="0.45">
      <c r="B46" s="159" t="s">
        <v>160</v>
      </c>
      <c r="F46" s="182"/>
    </row>
    <row r="47" spans="2:6" ht="6" customHeight="1" x14ac:dyDescent="0.45">
      <c r="B47" s="159"/>
    </row>
    <row r="48" spans="2:6" x14ac:dyDescent="0.45">
      <c r="B48" s="159" t="s">
        <v>133</v>
      </c>
    </row>
    <row r="49" spans="2:6" ht="5.25" customHeight="1" x14ac:dyDescent="0.45">
      <c r="B49" s="159"/>
    </row>
    <row r="50" spans="2:6" x14ac:dyDescent="0.45">
      <c r="B50" s="159" t="s">
        <v>134</v>
      </c>
      <c r="F50" s="182"/>
    </row>
    <row r="51" spans="2:6" ht="6" customHeight="1" thickBot="1" x14ac:dyDescent="0.5">
      <c r="B51" s="159"/>
    </row>
    <row r="52" spans="2:6" x14ac:dyDescent="0.45">
      <c r="B52" s="211" t="s">
        <v>135</v>
      </c>
      <c r="C52" s="212"/>
      <c r="D52" s="212"/>
      <c r="E52" s="213"/>
    </row>
    <row r="53" spans="2:6" x14ac:dyDescent="0.45">
      <c r="B53" s="214"/>
      <c r="C53" s="215"/>
      <c r="D53" s="215"/>
      <c r="E53" s="216"/>
    </row>
    <row r="54" spans="2:6" x14ac:dyDescent="0.45">
      <c r="B54" s="183"/>
      <c r="C54" s="184"/>
      <c r="D54" s="184"/>
      <c r="E54" s="185"/>
    </row>
    <row r="55" spans="2:6" ht="14.65" thickBot="1" x14ac:dyDescent="0.5">
      <c r="B55" s="181" t="s">
        <v>161</v>
      </c>
      <c r="C55" s="186"/>
      <c r="D55" s="186"/>
      <c r="E55" s="171"/>
    </row>
    <row r="56" spans="2:6" ht="14.65" thickBot="1" x14ac:dyDescent="0.5">
      <c r="B56" s="159"/>
    </row>
    <row r="57" spans="2:6" x14ac:dyDescent="0.45">
      <c r="B57" s="187" t="s">
        <v>147</v>
      </c>
      <c r="C57" s="188"/>
      <c r="D57" s="188"/>
      <c r="E57" s="172"/>
    </row>
    <row r="58" spans="2:6" ht="4.5" customHeight="1" x14ac:dyDescent="0.45">
      <c r="B58" s="189"/>
      <c r="E58" s="173"/>
    </row>
    <row r="59" spans="2:6" x14ac:dyDescent="0.45">
      <c r="B59" s="190" t="s">
        <v>136</v>
      </c>
      <c r="E59" s="173"/>
    </row>
    <row r="60" spans="2:6" x14ac:dyDescent="0.45">
      <c r="B60" s="190" t="s">
        <v>137</v>
      </c>
      <c r="E60" s="173"/>
    </row>
    <row r="61" spans="2:6" x14ac:dyDescent="0.45">
      <c r="B61" s="190" t="s">
        <v>138</v>
      </c>
      <c r="E61" s="173"/>
    </row>
    <row r="62" spans="2:6" x14ac:dyDescent="0.45">
      <c r="B62" s="190" t="s">
        <v>139</v>
      </c>
      <c r="E62" s="173"/>
    </row>
    <row r="63" spans="2:6" x14ac:dyDescent="0.45">
      <c r="B63" s="190" t="s">
        <v>140</v>
      </c>
      <c r="E63" s="173"/>
    </row>
    <row r="64" spans="2:6" x14ac:dyDescent="0.45">
      <c r="B64" s="190" t="s">
        <v>141</v>
      </c>
      <c r="E64" s="173"/>
    </row>
    <row r="65" spans="2:6" x14ac:dyDescent="0.45">
      <c r="B65" s="190" t="s">
        <v>142</v>
      </c>
      <c r="E65" s="173"/>
    </row>
    <row r="66" spans="2:6" ht="14.65" thickBot="1" x14ac:dyDescent="0.5">
      <c r="B66" s="191" t="s">
        <v>143</v>
      </c>
      <c r="C66" s="186"/>
      <c r="D66" s="186"/>
      <c r="E66" s="171"/>
    </row>
    <row r="67" spans="2:6" ht="14.65" thickBot="1" x14ac:dyDescent="0.5">
      <c r="B67" s="159"/>
    </row>
    <row r="68" spans="2:6" x14ac:dyDescent="0.45">
      <c r="B68" s="235" t="s">
        <v>162</v>
      </c>
      <c r="C68" s="236"/>
      <c r="D68" s="236"/>
      <c r="E68" s="236"/>
      <c r="F68" s="237"/>
    </row>
    <row r="69" spans="2:6" x14ac:dyDescent="0.45">
      <c r="B69" s="238"/>
      <c r="C69" s="239"/>
      <c r="D69" s="239"/>
      <c r="E69" s="239"/>
      <c r="F69" s="240"/>
    </row>
    <row r="70" spans="2:6" x14ac:dyDescent="0.45">
      <c r="B70" s="238"/>
      <c r="C70" s="239"/>
      <c r="D70" s="239"/>
      <c r="E70" s="239"/>
      <c r="F70" s="240"/>
    </row>
    <row r="71" spans="2:6" ht="14.65" thickBot="1" x14ac:dyDescent="0.5">
      <c r="B71" s="241"/>
      <c r="C71" s="242"/>
      <c r="D71" s="242"/>
      <c r="E71" s="242"/>
      <c r="F71" s="243"/>
    </row>
    <row r="72" spans="2:6" ht="8.25" customHeight="1" thickBot="1" x14ac:dyDescent="0.5">
      <c r="B72" s="159"/>
    </row>
    <row r="73" spans="2:6" x14ac:dyDescent="0.45">
      <c r="B73" s="211" t="s">
        <v>163</v>
      </c>
      <c r="C73" s="212"/>
      <c r="D73" s="212"/>
      <c r="E73" s="212"/>
      <c r="F73" s="213"/>
    </row>
    <row r="74" spans="2:6" ht="14.65" thickBot="1" x14ac:dyDescent="0.5">
      <c r="B74" s="217"/>
      <c r="C74" s="218"/>
      <c r="D74" s="218"/>
      <c r="E74" s="218"/>
      <c r="F74" s="219"/>
    </row>
    <row r="75" spans="2:6" ht="6" customHeight="1" thickBot="1" x14ac:dyDescent="0.5">
      <c r="B75" s="160"/>
    </row>
    <row r="76" spans="2:6" x14ac:dyDescent="0.45">
      <c r="B76" s="211" t="s">
        <v>164</v>
      </c>
      <c r="C76" s="212"/>
      <c r="D76" s="212"/>
      <c r="E76" s="212"/>
      <c r="F76" s="213"/>
    </row>
    <row r="77" spans="2:6" ht="14.65" thickBot="1" x14ac:dyDescent="0.5">
      <c r="B77" s="217"/>
      <c r="C77" s="218"/>
      <c r="D77" s="218"/>
      <c r="E77" s="218"/>
      <c r="F77" s="219"/>
    </row>
    <row r="78" spans="2:6" ht="8.25" customHeight="1" x14ac:dyDescent="0.45">
      <c r="B78" s="162"/>
    </row>
    <row r="79" spans="2:6" x14ac:dyDescent="0.45">
      <c r="B79" s="159" t="s">
        <v>156</v>
      </c>
    </row>
    <row r="80" spans="2:6" ht="5.65" customHeight="1" thickBot="1" x14ac:dyDescent="0.5">
      <c r="B80" s="162"/>
    </row>
    <row r="81" spans="2:5" ht="51.4" thickBot="1" x14ac:dyDescent="0.5">
      <c r="B81" s="163" t="s">
        <v>0</v>
      </c>
      <c r="C81" s="164" t="s">
        <v>64</v>
      </c>
      <c r="D81" s="164" t="s">
        <v>65</v>
      </c>
      <c r="E81" s="164" t="s">
        <v>62</v>
      </c>
    </row>
    <row r="82" spans="2:5" ht="14.65" thickBot="1" x14ac:dyDescent="0.5">
      <c r="B82" s="208" t="s">
        <v>38</v>
      </c>
      <c r="C82" s="209"/>
      <c r="D82" s="209"/>
      <c r="E82" s="210"/>
    </row>
    <row r="83" spans="2:5" ht="14.65" thickBot="1" x14ac:dyDescent="0.5">
      <c r="B83" s="146" t="s">
        <v>144</v>
      </c>
      <c r="C83" s="192">
        <v>120000000</v>
      </c>
      <c r="D83" s="192">
        <v>10000000</v>
      </c>
      <c r="E83" s="192">
        <v>110000000</v>
      </c>
    </row>
    <row r="84" spans="2:5" ht="14.65" thickBot="1" x14ac:dyDescent="0.5">
      <c r="B84" s="208" t="s">
        <v>40</v>
      </c>
      <c r="C84" s="209"/>
      <c r="D84" s="209"/>
      <c r="E84" s="210"/>
    </row>
    <row r="85" spans="2:5" ht="14.65" thickBot="1" x14ac:dyDescent="0.5">
      <c r="B85" s="146" t="s">
        <v>144</v>
      </c>
      <c r="C85" s="192">
        <v>270000000</v>
      </c>
      <c r="D85" s="192">
        <v>20000000</v>
      </c>
      <c r="E85" s="192">
        <v>250000000</v>
      </c>
    </row>
    <row r="86" spans="2:5" ht="14.65" thickBot="1" x14ac:dyDescent="0.5">
      <c r="B86" s="208" t="s">
        <v>44</v>
      </c>
      <c r="C86" s="209"/>
      <c r="D86" s="209"/>
      <c r="E86" s="210"/>
    </row>
    <row r="87" spans="2:5" ht="14.65" thickBot="1" x14ac:dyDescent="0.5">
      <c r="B87" s="146" t="s">
        <v>144</v>
      </c>
      <c r="C87" s="192">
        <v>50000000</v>
      </c>
      <c r="D87" s="193"/>
      <c r="E87" s="192">
        <v>50000000</v>
      </c>
    </row>
    <row r="88" spans="2:5" ht="14.65" thickBot="1" x14ac:dyDescent="0.5">
      <c r="B88" s="208" t="s">
        <v>34</v>
      </c>
      <c r="C88" s="209"/>
      <c r="D88" s="209"/>
      <c r="E88" s="210"/>
    </row>
    <row r="89" spans="2:5" ht="14.65" thickBot="1" x14ac:dyDescent="0.5">
      <c r="B89" s="146" t="s">
        <v>144</v>
      </c>
      <c r="C89" s="194">
        <v>5000000</v>
      </c>
      <c r="D89" s="194">
        <v>5000000</v>
      </c>
      <c r="E89" s="193" t="s">
        <v>4</v>
      </c>
    </row>
    <row r="90" spans="2:5" ht="14.65" thickBot="1" x14ac:dyDescent="0.5">
      <c r="B90" s="208" t="s">
        <v>26</v>
      </c>
      <c r="C90" s="209"/>
      <c r="D90" s="209"/>
      <c r="E90" s="210"/>
    </row>
    <row r="91" spans="2:5" ht="14.65" thickBot="1" x14ac:dyDescent="0.5">
      <c r="B91" s="146" t="s">
        <v>24</v>
      </c>
      <c r="C91" s="232">
        <v>100000000</v>
      </c>
      <c r="D91" s="233"/>
      <c r="E91" s="234"/>
    </row>
    <row r="92" spans="2:5" x14ac:dyDescent="0.45">
      <c r="B92" s="162"/>
    </row>
    <row r="93" spans="2:5" x14ac:dyDescent="0.45">
      <c r="B93" s="161" t="s">
        <v>148</v>
      </c>
    </row>
    <row r="94" spans="2:5" ht="14.65" thickBot="1" x14ac:dyDescent="0.5">
      <c r="B94" s="161"/>
    </row>
    <row r="95" spans="2:5" ht="25.9" thickBot="1" x14ac:dyDescent="0.5">
      <c r="B95" s="163" t="s">
        <v>61</v>
      </c>
      <c r="C95" s="164" t="s">
        <v>66</v>
      </c>
      <c r="D95" s="164" t="s">
        <v>67</v>
      </c>
      <c r="E95" s="195" t="s">
        <v>68</v>
      </c>
    </row>
    <row r="96" spans="2:5" ht="14.65" thickBot="1" x14ac:dyDescent="0.5">
      <c r="B96" s="196" t="s">
        <v>69</v>
      </c>
      <c r="C96" s="197" t="s">
        <v>70</v>
      </c>
      <c r="D96" s="198">
        <v>50000000</v>
      </c>
      <c r="E96" s="199">
        <v>0.1</v>
      </c>
    </row>
    <row r="97" spans="2:6" ht="14.65" thickBot="1" x14ac:dyDescent="0.5">
      <c r="B97" s="196" t="s">
        <v>71</v>
      </c>
      <c r="C97" s="197" t="s">
        <v>70</v>
      </c>
      <c r="D97" s="198">
        <v>25000000</v>
      </c>
      <c r="E97" s="199">
        <v>0.5</v>
      </c>
    </row>
    <row r="98" spans="2:6" ht="14.65" thickBot="1" x14ac:dyDescent="0.5">
      <c r="B98" s="196" t="s">
        <v>72</v>
      </c>
      <c r="C98" s="197" t="s">
        <v>70</v>
      </c>
      <c r="D98" s="198">
        <v>20000000</v>
      </c>
      <c r="E98" s="199">
        <v>0.31</v>
      </c>
    </row>
    <row r="99" spans="2:6" ht="14.65" thickBot="1" x14ac:dyDescent="0.5">
      <c r="B99" s="196" t="s">
        <v>73</v>
      </c>
      <c r="C99" s="197" t="s">
        <v>70</v>
      </c>
      <c r="D99" s="198">
        <v>30000000</v>
      </c>
      <c r="E99" s="199">
        <v>0.31</v>
      </c>
    </row>
    <row r="100" spans="2:6" ht="14.65" thickBot="1" x14ac:dyDescent="0.5">
      <c r="B100" s="196" t="s">
        <v>74</v>
      </c>
      <c r="C100" s="197" t="s">
        <v>70</v>
      </c>
      <c r="D100" s="198">
        <v>50000000</v>
      </c>
      <c r="E100" s="199">
        <v>0.49</v>
      </c>
    </row>
    <row r="101" spans="2:6" x14ac:dyDescent="0.45">
      <c r="B101" s="166"/>
    </row>
    <row r="102" spans="2:6" x14ac:dyDescent="0.45">
      <c r="B102" s="220" t="s">
        <v>165</v>
      </c>
      <c r="C102" s="221"/>
      <c r="D102" s="221"/>
      <c r="E102" s="222"/>
    </row>
    <row r="103" spans="2:6" x14ac:dyDescent="0.45">
      <c r="B103" s="223"/>
      <c r="C103" s="224"/>
      <c r="D103" s="224"/>
      <c r="E103" s="225"/>
    </row>
    <row r="104" spans="2:6" ht="14.65" thickBot="1" x14ac:dyDescent="0.5">
      <c r="B104" s="161"/>
    </row>
    <row r="105" spans="2:6" x14ac:dyDescent="0.45">
      <c r="B105" s="211" t="s">
        <v>149</v>
      </c>
      <c r="C105" s="212"/>
      <c r="D105" s="212"/>
      <c r="E105" s="212"/>
      <c r="F105" s="213"/>
    </row>
    <row r="106" spans="2:6" ht="14.65" thickBot="1" x14ac:dyDescent="0.5">
      <c r="B106" s="217"/>
      <c r="C106" s="218"/>
      <c r="D106" s="218"/>
      <c r="E106" s="218"/>
      <c r="F106" s="219"/>
    </row>
    <row r="107" spans="2:6" ht="14.65" thickBot="1" x14ac:dyDescent="0.5">
      <c r="B107" s="161"/>
    </row>
    <row r="108" spans="2:6" x14ac:dyDescent="0.45">
      <c r="B108" s="226" t="s">
        <v>150</v>
      </c>
      <c r="C108" s="227"/>
      <c r="D108" s="227"/>
      <c r="E108" s="227"/>
      <c r="F108" s="228"/>
    </row>
    <row r="109" spans="2:6" ht="14.65" thickBot="1" x14ac:dyDescent="0.5">
      <c r="B109" s="229"/>
      <c r="C109" s="230"/>
      <c r="D109" s="230"/>
      <c r="E109" s="230"/>
      <c r="F109" s="231"/>
    </row>
    <row r="110" spans="2:6" x14ac:dyDescent="0.45">
      <c r="B110" s="156"/>
      <c r="C110" s="167"/>
    </row>
  </sheetData>
  <mergeCells count="14">
    <mergeCell ref="B102:E103"/>
    <mergeCell ref="B105:F106"/>
    <mergeCell ref="B108:F109"/>
    <mergeCell ref="C91:E91"/>
    <mergeCell ref="B68:F71"/>
    <mergeCell ref="B90:E90"/>
    <mergeCell ref="B2:F2"/>
    <mergeCell ref="B82:E82"/>
    <mergeCell ref="B84:E84"/>
    <mergeCell ref="B86:E86"/>
    <mergeCell ref="B88:E88"/>
    <mergeCell ref="B52:E53"/>
    <mergeCell ref="B73:F74"/>
    <mergeCell ref="B76:F7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4BBB-087A-4AF0-9313-83736F1EC8CA}">
  <dimension ref="B1:E37"/>
  <sheetViews>
    <sheetView showGridLines="0" topLeftCell="A19" zoomScale="130" zoomScaleNormal="130" workbookViewId="0">
      <selection activeCell="E32" sqref="E32"/>
    </sheetView>
  </sheetViews>
  <sheetFormatPr baseColWidth="10" defaultColWidth="11.53125" defaultRowHeight="13.5" x14ac:dyDescent="0.35"/>
  <cols>
    <col min="1" max="1" width="1.6640625" style="47" customWidth="1"/>
    <col min="2" max="2" width="51.59765625" style="47" customWidth="1"/>
    <col min="3" max="3" width="21.53125" style="47" customWidth="1"/>
    <col min="4" max="4" width="22.86328125" style="47" customWidth="1"/>
    <col min="5" max="5" width="23.19921875" style="47" customWidth="1"/>
    <col min="6" max="16384" width="11.53125" style="47"/>
  </cols>
  <sheetData>
    <row r="1" spans="2:5" ht="13.9" thickBot="1" x14ac:dyDescent="0.4"/>
    <row r="2" spans="2:5" x14ac:dyDescent="0.35">
      <c r="B2" s="244" t="s">
        <v>98</v>
      </c>
      <c r="C2" s="245"/>
      <c r="D2" s="245"/>
      <c r="E2" s="246"/>
    </row>
    <row r="3" spans="2:5" x14ac:dyDescent="0.35">
      <c r="B3" s="247"/>
      <c r="C3" s="248"/>
      <c r="D3" s="248"/>
      <c r="E3" s="249"/>
    </row>
    <row r="4" spans="2:5" ht="13.9" thickBot="1" x14ac:dyDescent="0.4">
      <c r="B4" s="250"/>
      <c r="C4" s="251"/>
      <c r="D4" s="251"/>
      <c r="E4" s="252"/>
    </row>
    <row r="5" spans="2:5" ht="15.4" thickBot="1" x14ac:dyDescent="0.45">
      <c r="B5" s="48"/>
      <c r="C5" s="49"/>
      <c r="D5" s="49"/>
      <c r="E5" s="49"/>
    </row>
    <row r="6" spans="2:5" ht="15.4" thickBot="1" x14ac:dyDescent="0.4">
      <c r="B6" s="253" t="s">
        <v>0</v>
      </c>
      <c r="C6" s="50">
        <v>2023</v>
      </c>
      <c r="D6" s="50">
        <v>2022</v>
      </c>
      <c r="E6" s="50">
        <v>2021</v>
      </c>
    </row>
    <row r="7" spans="2:5" ht="15.4" thickBot="1" x14ac:dyDescent="0.4">
      <c r="B7" s="254"/>
      <c r="C7" s="51" t="s">
        <v>99</v>
      </c>
      <c r="D7" s="51" t="s">
        <v>99</v>
      </c>
      <c r="E7" s="51" t="s">
        <v>99</v>
      </c>
    </row>
    <row r="8" spans="2:5" ht="15.4" thickBot="1" x14ac:dyDescent="0.4">
      <c r="B8" s="52" t="s">
        <v>100</v>
      </c>
      <c r="C8" s="53"/>
      <c r="D8" s="53"/>
      <c r="E8" s="53"/>
    </row>
    <row r="9" spans="2:5" ht="15.4" thickBot="1" x14ac:dyDescent="0.4">
      <c r="B9" s="52" t="s">
        <v>101</v>
      </c>
      <c r="C9" s="53"/>
      <c r="D9" s="53"/>
      <c r="E9" s="53"/>
    </row>
    <row r="10" spans="2:5" ht="15.4" thickBot="1" x14ac:dyDescent="0.4">
      <c r="B10" s="52" t="s">
        <v>102</v>
      </c>
      <c r="C10" s="53"/>
      <c r="D10" s="53"/>
      <c r="E10" s="53"/>
    </row>
    <row r="11" spans="2:5" ht="15" x14ac:dyDescent="0.4">
      <c r="B11" s="48"/>
      <c r="C11" s="49"/>
      <c r="D11" s="49"/>
      <c r="E11" s="49"/>
    </row>
    <row r="12" spans="2:5" ht="15" x14ac:dyDescent="0.4">
      <c r="B12" s="54" t="s">
        <v>112</v>
      </c>
      <c r="C12" s="49"/>
      <c r="D12" s="49"/>
      <c r="E12" s="49"/>
    </row>
    <row r="13" spans="2:5" ht="15.4" thickBot="1" x14ac:dyDescent="0.45">
      <c r="B13" s="48"/>
      <c r="C13" s="49"/>
      <c r="D13" s="49"/>
      <c r="E13" s="49"/>
    </row>
    <row r="14" spans="2:5" ht="15.4" thickBot="1" x14ac:dyDescent="0.4">
      <c r="B14" s="55" t="s">
        <v>103</v>
      </c>
      <c r="C14" s="56" t="s">
        <v>67</v>
      </c>
      <c r="D14" s="50" t="s">
        <v>79</v>
      </c>
      <c r="E14" s="56" t="s">
        <v>104</v>
      </c>
    </row>
    <row r="15" spans="2:5" x14ac:dyDescent="0.35">
      <c r="B15" s="255" t="s">
        <v>105</v>
      </c>
      <c r="C15" s="257"/>
      <c r="D15" s="259"/>
      <c r="E15" s="261"/>
    </row>
    <row r="16" spans="2:5" ht="13.9" thickBot="1" x14ac:dyDescent="0.4">
      <c r="B16" s="256"/>
      <c r="C16" s="258"/>
      <c r="D16" s="260"/>
      <c r="E16" s="262"/>
    </row>
    <row r="17" spans="2:5" x14ac:dyDescent="0.35">
      <c r="B17" s="255" t="s">
        <v>101</v>
      </c>
      <c r="C17" s="257"/>
      <c r="D17" s="272"/>
      <c r="E17" s="261"/>
    </row>
    <row r="18" spans="2:5" ht="13.9" thickBot="1" x14ac:dyDescent="0.4">
      <c r="B18" s="256"/>
      <c r="C18" s="258"/>
      <c r="D18" s="260"/>
      <c r="E18" s="262"/>
    </row>
    <row r="19" spans="2:5" ht="13.5" customHeight="1" x14ac:dyDescent="0.35">
      <c r="B19" s="255" t="s">
        <v>106</v>
      </c>
      <c r="C19" s="261"/>
      <c r="D19" s="272"/>
      <c r="E19" s="261"/>
    </row>
    <row r="20" spans="2:5" ht="13.9" customHeight="1" thickBot="1" x14ac:dyDescent="0.4">
      <c r="B20" s="256"/>
      <c r="C20" s="262"/>
      <c r="D20" s="260"/>
      <c r="E20" s="262"/>
    </row>
    <row r="21" spans="2:5" ht="15" x14ac:dyDescent="0.4">
      <c r="B21" s="48"/>
      <c r="C21" s="49"/>
      <c r="D21" s="49"/>
      <c r="E21" s="49"/>
    </row>
    <row r="22" spans="2:5" ht="15" x14ac:dyDescent="0.4">
      <c r="B22" s="54" t="s">
        <v>107</v>
      </c>
      <c r="C22" s="49"/>
      <c r="D22" s="49"/>
      <c r="E22" s="49"/>
    </row>
    <row r="23" spans="2:5" ht="15.4" thickBot="1" x14ac:dyDescent="0.45">
      <c r="B23" s="48"/>
      <c r="C23" s="49"/>
      <c r="D23" s="49"/>
      <c r="E23" s="49"/>
    </row>
    <row r="24" spans="2:5" x14ac:dyDescent="0.35">
      <c r="B24" s="263"/>
      <c r="C24" s="264"/>
      <c r="D24" s="264"/>
      <c r="E24" s="265"/>
    </row>
    <row r="25" spans="2:5" x14ac:dyDescent="0.35">
      <c r="B25" s="266"/>
      <c r="C25" s="267"/>
      <c r="D25" s="267"/>
      <c r="E25" s="268"/>
    </row>
    <row r="26" spans="2:5" x14ac:dyDescent="0.35">
      <c r="B26" s="266"/>
      <c r="C26" s="267"/>
      <c r="D26" s="267"/>
      <c r="E26" s="268"/>
    </row>
    <row r="27" spans="2:5" ht="13.9" thickBot="1" x14ac:dyDescent="0.4">
      <c r="B27" s="269"/>
      <c r="C27" s="270"/>
      <c r="D27" s="270"/>
      <c r="E27" s="271"/>
    </row>
    <row r="28" spans="2:5" ht="15" x14ac:dyDescent="0.4">
      <c r="B28" s="48"/>
      <c r="C28" s="49"/>
      <c r="D28" s="49"/>
      <c r="E28" s="49"/>
    </row>
    <row r="29" spans="2:5" ht="15" x14ac:dyDescent="0.4">
      <c r="B29" s="57" t="s">
        <v>113</v>
      </c>
      <c r="C29" s="49"/>
      <c r="D29" s="49"/>
      <c r="E29" s="49"/>
    </row>
    <row r="30" spans="2:5" ht="15.4" thickBot="1" x14ac:dyDescent="0.45">
      <c r="B30" s="48"/>
      <c r="C30" s="49"/>
      <c r="D30" s="49"/>
      <c r="E30" s="49"/>
    </row>
    <row r="31" spans="2:5" ht="15.4" thickBot="1" x14ac:dyDescent="0.4">
      <c r="B31" s="58" t="s">
        <v>103</v>
      </c>
      <c r="C31" s="50" t="s">
        <v>67</v>
      </c>
      <c r="D31" s="50" t="s">
        <v>79</v>
      </c>
      <c r="E31" s="50" t="s">
        <v>108</v>
      </c>
    </row>
    <row r="32" spans="2:5" ht="15.4" thickBot="1" x14ac:dyDescent="0.4">
      <c r="B32" s="59" t="s">
        <v>119</v>
      </c>
      <c r="C32" s="60"/>
      <c r="D32" s="61"/>
      <c r="E32" s="204"/>
    </row>
    <row r="33" spans="2:5" ht="15" x14ac:dyDescent="0.4">
      <c r="B33" s="48"/>
      <c r="C33" s="49"/>
      <c r="D33" s="49"/>
      <c r="E33" s="49"/>
    </row>
    <row r="34" spans="2:5" ht="15" x14ac:dyDescent="0.4">
      <c r="B34" s="57" t="s">
        <v>114</v>
      </c>
      <c r="C34" s="49"/>
      <c r="D34" s="49"/>
      <c r="E34" s="49"/>
    </row>
    <row r="35" spans="2:5" ht="15.4" thickBot="1" x14ac:dyDescent="0.45">
      <c r="B35" s="48"/>
      <c r="C35" s="49"/>
      <c r="D35" s="49"/>
      <c r="E35" s="49"/>
    </row>
    <row r="36" spans="2:5" ht="15.4" thickBot="1" x14ac:dyDescent="0.4">
      <c r="B36" s="58" t="s">
        <v>103</v>
      </c>
      <c r="C36" s="50" t="s">
        <v>67</v>
      </c>
      <c r="D36" s="50" t="s">
        <v>79</v>
      </c>
      <c r="E36" s="50" t="s">
        <v>109</v>
      </c>
    </row>
    <row r="37" spans="2:5" ht="15.4" thickBot="1" x14ac:dyDescent="0.4">
      <c r="B37" s="59" t="str">
        <f>+B32</f>
        <v>Materialidad</v>
      </c>
      <c r="C37" s="60"/>
      <c r="D37" s="61"/>
      <c r="E37" s="60"/>
    </row>
  </sheetData>
  <mergeCells count="15">
    <mergeCell ref="B24:E27"/>
    <mergeCell ref="B17:B18"/>
    <mergeCell ref="C17:C18"/>
    <mergeCell ref="D17:D18"/>
    <mergeCell ref="E17:E18"/>
    <mergeCell ref="B19:B20"/>
    <mergeCell ref="C19:C20"/>
    <mergeCell ref="D19:D20"/>
    <mergeCell ref="E19:E20"/>
    <mergeCell ref="B2:E4"/>
    <mergeCell ref="B6:B7"/>
    <mergeCell ref="B15:B16"/>
    <mergeCell ref="C15:C16"/>
    <mergeCell ref="D15:D16"/>
    <mergeCell ref="E15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C3F5-0BB1-456E-891A-F3F238C1A295}">
  <dimension ref="B2:J28"/>
  <sheetViews>
    <sheetView topLeftCell="D1" zoomScale="120" zoomScaleNormal="120" workbookViewId="0">
      <pane ySplit="4" topLeftCell="A5" activePane="bottomLeft" state="frozen"/>
      <selection pane="bottomLeft" activeCell="J21" sqref="J21:L21"/>
    </sheetView>
  </sheetViews>
  <sheetFormatPr baseColWidth="10" defaultColWidth="10.86328125" defaultRowHeight="15" x14ac:dyDescent="0.4"/>
  <cols>
    <col min="1" max="1" width="1.53125" style="2" customWidth="1"/>
    <col min="2" max="2" width="7.46484375" style="2" customWidth="1"/>
    <col min="3" max="3" width="30" style="2" bestFit="1" customWidth="1"/>
    <col min="4" max="5" width="19.6640625" style="5" customWidth="1"/>
    <col min="6" max="6" width="15.33203125" style="5" bestFit="1" customWidth="1"/>
    <col min="7" max="8" width="19.6640625" style="5" customWidth="1"/>
    <col min="9" max="9" width="6.19921875" style="140" customWidth="1"/>
    <col min="10" max="16384" width="10.86328125" style="2"/>
  </cols>
  <sheetData>
    <row r="2" spans="2:9" s="3" customFormat="1" x14ac:dyDescent="0.4">
      <c r="B2" s="1"/>
      <c r="C2" s="1"/>
      <c r="D2" s="4"/>
      <c r="E2" s="4"/>
      <c r="F2" s="4"/>
      <c r="G2" s="274" t="s">
        <v>11</v>
      </c>
      <c r="H2" s="274"/>
      <c r="I2" s="137"/>
    </row>
    <row r="3" spans="2:9" s="3" customFormat="1" x14ac:dyDescent="0.4">
      <c r="B3" s="1"/>
      <c r="C3" s="1"/>
      <c r="D3" s="4"/>
      <c r="E3" s="4"/>
      <c r="F3" s="4"/>
      <c r="G3" s="273">
        <v>0.27</v>
      </c>
      <c r="H3" s="274"/>
      <c r="I3" s="137"/>
    </row>
    <row r="4" spans="2:9" s="3" customFormat="1" x14ac:dyDescent="0.4">
      <c r="B4" s="62" t="s">
        <v>5</v>
      </c>
      <c r="C4" s="62" t="s">
        <v>0</v>
      </c>
      <c r="D4" s="46" t="s">
        <v>6</v>
      </c>
      <c r="E4" s="46" t="s">
        <v>7</v>
      </c>
      <c r="F4" s="46" t="s">
        <v>8</v>
      </c>
      <c r="G4" s="46" t="s">
        <v>9</v>
      </c>
      <c r="H4" s="46" t="s">
        <v>10</v>
      </c>
      <c r="I4" s="137"/>
    </row>
    <row r="5" spans="2:9" x14ac:dyDescent="0.4">
      <c r="B5" s="63">
        <v>1</v>
      </c>
      <c r="C5" s="75"/>
      <c r="D5" s="64"/>
      <c r="E5" s="64"/>
      <c r="F5" s="64"/>
      <c r="G5" s="64"/>
      <c r="H5" s="64"/>
      <c r="I5" s="138"/>
    </row>
    <row r="6" spans="2:9" x14ac:dyDescent="0.4">
      <c r="B6" s="63">
        <v>2</v>
      </c>
      <c r="C6" s="75"/>
      <c r="D6" s="64"/>
      <c r="E6" s="64"/>
      <c r="F6" s="64"/>
      <c r="G6" s="64"/>
      <c r="H6" s="64"/>
      <c r="I6" s="138"/>
    </row>
    <row r="7" spans="2:9" x14ac:dyDescent="0.4">
      <c r="B7" s="63">
        <v>3</v>
      </c>
      <c r="C7" s="75"/>
      <c r="D7" s="64"/>
      <c r="E7" s="64"/>
      <c r="F7" s="64"/>
      <c r="G7" s="64"/>
      <c r="H7" s="64"/>
      <c r="I7" s="138"/>
    </row>
    <row r="8" spans="2:9" x14ac:dyDescent="0.4">
      <c r="B8" s="63">
        <v>4</v>
      </c>
      <c r="C8" s="75"/>
      <c r="D8" s="64"/>
      <c r="E8" s="64"/>
      <c r="F8" s="64"/>
      <c r="G8" s="64"/>
      <c r="H8" s="64"/>
      <c r="I8" s="138"/>
    </row>
    <row r="9" spans="2:9" x14ac:dyDescent="0.4">
      <c r="B9" s="63">
        <v>5</v>
      </c>
      <c r="C9" s="75"/>
      <c r="D9" s="64"/>
      <c r="E9" s="64"/>
      <c r="F9" s="64"/>
      <c r="G9" s="64"/>
      <c r="H9" s="64"/>
      <c r="I9" s="138"/>
    </row>
    <row r="10" spans="2:9" x14ac:dyDescent="0.4">
      <c r="B10" s="63">
        <v>6</v>
      </c>
      <c r="C10" s="75"/>
      <c r="D10" s="64"/>
      <c r="E10" s="64"/>
      <c r="F10" s="64"/>
      <c r="G10" s="64"/>
      <c r="H10" s="64"/>
      <c r="I10" s="138"/>
    </row>
    <row r="11" spans="2:9" x14ac:dyDescent="0.4">
      <c r="B11" s="63">
        <v>7</v>
      </c>
      <c r="C11" s="75"/>
      <c r="D11" s="64"/>
      <c r="E11" s="64"/>
      <c r="F11" s="64"/>
      <c r="G11" s="64"/>
      <c r="H11" s="64"/>
      <c r="I11" s="138"/>
    </row>
    <row r="12" spans="2:9" x14ac:dyDescent="0.4">
      <c r="B12" s="63">
        <v>8</v>
      </c>
      <c r="C12" s="75"/>
      <c r="D12" s="64"/>
      <c r="E12" s="64"/>
      <c r="F12" s="64"/>
      <c r="G12" s="64"/>
      <c r="H12" s="64"/>
      <c r="I12" s="138"/>
    </row>
    <row r="13" spans="2:9" x14ac:dyDescent="0.4">
      <c r="B13" s="63">
        <v>9</v>
      </c>
      <c r="C13" s="75"/>
      <c r="D13" s="64"/>
      <c r="E13" s="64"/>
      <c r="F13" s="64"/>
      <c r="G13" s="64"/>
      <c r="H13" s="64"/>
      <c r="I13" s="138"/>
    </row>
    <row r="14" spans="2:9" x14ac:dyDescent="0.4">
      <c r="B14" s="63">
        <v>10</v>
      </c>
      <c r="C14" s="75"/>
      <c r="D14" s="64"/>
      <c r="E14" s="64"/>
      <c r="F14" s="64"/>
      <c r="G14" s="64"/>
      <c r="H14" s="64"/>
      <c r="I14" s="138"/>
    </row>
    <row r="15" spans="2:9" x14ac:dyDescent="0.4">
      <c r="B15" s="63">
        <v>11</v>
      </c>
      <c r="C15" s="75"/>
      <c r="D15" s="64"/>
      <c r="E15" s="64"/>
      <c r="F15" s="64"/>
      <c r="G15" s="64"/>
      <c r="H15" s="64"/>
      <c r="I15" s="138"/>
    </row>
    <row r="16" spans="2:9" x14ac:dyDescent="0.4">
      <c r="B16" s="63">
        <v>12</v>
      </c>
      <c r="C16" s="75"/>
      <c r="D16" s="64"/>
      <c r="E16" s="64"/>
      <c r="F16" s="64"/>
      <c r="G16" s="64"/>
      <c r="H16" s="64"/>
      <c r="I16" s="138"/>
    </row>
    <row r="17" spans="2:10" x14ac:dyDescent="0.4">
      <c r="B17" s="63">
        <v>13</v>
      </c>
      <c r="C17" s="75"/>
      <c r="D17" s="64"/>
      <c r="E17" s="64"/>
      <c r="F17" s="64"/>
      <c r="G17" s="64"/>
      <c r="H17" s="64"/>
      <c r="I17" s="138"/>
    </row>
    <row r="18" spans="2:10" x14ac:dyDescent="0.4">
      <c r="B18" s="63">
        <v>14</v>
      </c>
      <c r="C18" s="75"/>
      <c r="D18" s="64"/>
      <c r="E18" s="64"/>
      <c r="F18" s="64"/>
      <c r="G18" s="64"/>
      <c r="H18" s="64"/>
      <c r="I18" s="138"/>
    </row>
    <row r="19" spans="2:10" x14ac:dyDescent="0.4">
      <c r="B19" s="63">
        <v>15</v>
      </c>
      <c r="C19" s="75"/>
      <c r="D19" s="64"/>
      <c r="E19" s="64"/>
      <c r="F19" s="64"/>
      <c r="G19" s="64"/>
      <c r="H19" s="64"/>
      <c r="I19" s="138"/>
    </row>
    <row r="20" spans="2:10" x14ac:dyDescent="0.4">
      <c r="B20" s="65"/>
      <c r="C20" s="66"/>
      <c r="D20" s="66"/>
      <c r="E20" s="66"/>
      <c r="F20" s="66"/>
      <c r="G20" s="67">
        <f>SUM(G5:G19)</f>
        <v>0</v>
      </c>
      <c r="H20" s="67">
        <f>SUM(H5:H19)</f>
        <v>0</v>
      </c>
      <c r="I20" s="139"/>
    </row>
    <row r="21" spans="2:10" ht="15.4" thickBot="1" x14ac:dyDescent="0.45"/>
    <row r="22" spans="2:10" ht="15.4" thickBot="1" x14ac:dyDescent="0.45">
      <c r="E22" s="275" t="s">
        <v>110</v>
      </c>
      <c r="F22" s="276"/>
      <c r="G22" s="68"/>
      <c r="H22" s="68"/>
      <c r="I22" s="141"/>
    </row>
    <row r="23" spans="2:10" ht="15.4" thickBot="1" x14ac:dyDescent="0.45"/>
    <row r="24" spans="2:10" ht="15.4" thickBot="1" x14ac:dyDescent="0.45">
      <c r="E24" s="275" t="s">
        <v>111</v>
      </c>
      <c r="F24" s="276"/>
      <c r="G24" s="68">
        <f>+G20-G22</f>
        <v>0</v>
      </c>
      <c r="H24" s="68">
        <f>+H20-H22</f>
        <v>0</v>
      </c>
      <c r="I24" s="141"/>
    </row>
    <row r="28" spans="2:10" x14ac:dyDescent="0.4">
      <c r="J28" s="142"/>
    </row>
  </sheetData>
  <mergeCells count="4">
    <mergeCell ref="G3:H3"/>
    <mergeCell ref="G2:H2"/>
    <mergeCell ref="E22:F22"/>
    <mergeCell ref="E24:F24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5080-9E85-4AA5-BD30-AED3C53030A6}">
  <dimension ref="B1:G55"/>
  <sheetViews>
    <sheetView zoomScale="130" zoomScaleNormal="130" workbookViewId="0">
      <pane ySplit="3" topLeftCell="A4" activePane="bottomLeft" state="frozen"/>
      <selection pane="bottomLeft" activeCell="E10" sqref="E10:E11"/>
    </sheetView>
  </sheetViews>
  <sheetFormatPr baseColWidth="10" defaultColWidth="10.86328125" defaultRowHeight="15" x14ac:dyDescent="0.4"/>
  <cols>
    <col min="1" max="1" width="6" style="2" customWidth="1"/>
    <col min="2" max="2" width="13.33203125" style="6" bestFit="1" customWidth="1"/>
    <col min="3" max="3" width="25.1328125" style="7" customWidth="1"/>
    <col min="4" max="4" width="16.6640625" style="2" customWidth="1"/>
    <col min="5" max="5" width="29.19921875" style="8" customWidth="1"/>
    <col min="6" max="7" width="18.53125" style="6" bestFit="1" customWidth="1"/>
    <col min="8" max="16384" width="10.86328125" style="2"/>
  </cols>
  <sheetData>
    <row r="1" spans="2:7" x14ac:dyDescent="0.4">
      <c r="B1" s="2"/>
      <c r="C1" s="2"/>
      <c r="E1" s="2"/>
      <c r="F1" s="69" t="s">
        <v>151</v>
      </c>
      <c r="G1" s="69" t="s">
        <v>153</v>
      </c>
    </row>
    <row r="2" spans="2:7" ht="15.4" thickBot="1" x14ac:dyDescent="0.45">
      <c r="B2" s="2"/>
      <c r="C2" s="2"/>
      <c r="E2" s="2"/>
      <c r="F2" s="69" t="s">
        <v>152</v>
      </c>
      <c r="G2" s="69" t="s">
        <v>154</v>
      </c>
    </row>
    <row r="3" spans="2:7" ht="15.4" thickBot="1" x14ac:dyDescent="0.45">
      <c r="B3" s="70" t="s">
        <v>1</v>
      </c>
      <c r="C3" s="277" t="s">
        <v>0</v>
      </c>
      <c r="D3" s="278"/>
      <c r="E3" s="279"/>
      <c r="F3" s="70" t="s">
        <v>2</v>
      </c>
      <c r="G3" s="70" t="s">
        <v>3</v>
      </c>
    </row>
    <row r="4" spans="2:7" x14ac:dyDescent="0.4">
      <c r="B4" s="97" t="s">
        <v>117</v>
      </c>
      <c r="C4" s="98" t="s">
        <v>4</v>
      </c>
      <c r="D4" s="99">
        <v>1</v>
      </c>
      <c r="E4" s="100" t="s">
        <v>4</v>
      </c>
      <c r="F4" s="101"/>
      <c r="G4" s="101"/>
    </row>
    <row r="5" spans="2:7" x14ac:dyDescent="0.4">
      <c r="B5" s="180"/>
      <c r="C5" s="200"/>
      <c r="D5" s="201"/>
      <c r="E5" s="202"/>
      <c r="F5" s="203"/>
      <c r="G5" s="203"/>
    </row>
    <row r="6" spans="2:7" x14ac:dyDescent="0.4">
      <c r="B6" s="180"/>
      <c r="C6" s="200"/>
      <c r="D6" s="201"/>
      <c r="E6" s="202"/>
      <c r="F6" s="203"/>
      <c r="G6" s="203"/>
    </row>
    <row r="7" spans="2:7" x14ac:dyDescent="0.4">
      <c r="B7" s="180"/>
      <c r="C7" s="200"/>
      <c r="D7" s="201"/>
      <c r="E7" s="202"/>
      <c r="F7" s="203"/>
      <c r="G7" s="203"/>
    </row>
    <row r="8" spans="2:7" x14ac:dyDescent="0.4">
      <c r="B8" s="180"/>
      <c r="C8" s="200"/>
      <c r="D8" s="201"/>
      <c r="E8" s="202"/>
      <c r="F8" s="203"/>
      <c r="G8" s="203"/>
    </row>
    <row r="9" spans="2:7" x14ac:dyDescent="0.4">
      <c r="B9" s="180"/>
      <c r="C9" s="200"/>
      <c r="D9" s="201"/>
      <c r="E9" s="202"/>
      <c r="F9" s="203"/>
      <c r="G9" s="203"/>
    </row>
    <row r="10" spans="2:7" x14ac:dyDescent="0.4">
      <c r="B10" s="180"/>
      <c r="C10" s="200"/>
      <c r="D10" s="201"/>
      <c r="E10" s="202"/>
      <c r="F10" s="203"/>
      <c r="G10" s="203"/>
    </row>
    <row r="11" spans="2:7" x14ac:dyDescent="0.4">
      <c r="B11" s="180"/>
      <c r="C11" s="200"/>
      <c r="D11" s="201"/>
      <c r="E11" s="202"/>
      <c r="F11" s="203"/>
      <c r="G11" s="203"/>
    </row>
    <row r="12" spans="2:7" x14ac:dyDescent="0.4">
      <c r="B12" s="180"/>
      <c r="C12" s="200"/>
      <c r="D12" s="201"/>
      <c r="E12" s="202"/>
      <c r="F12" s="203"/>
      <c r="G12" s="203"/>
    </row>
    <row r="13" spans="2:7" x14ac:dyDescent="0.4">
      <c r="B13" s="180"/>
      <c r="C13" s="200"/>
      <c r="D13" s="201"/>
      <c r="E13" s="202"/>
      <c r="F13" s="203"/>
      <c r="G13" s="203"/>
    </row>
    <row r="14" spans="2:7" x14ac:dyDescent="0.4">
      <c r="B14" s="180"/>
      <c r="C14" s="200"/>
      <c r="D14" s="201"/>
      <c r="E14" s="202"/>
      <c r="F14" s="203"/>
      <c r="G14" s="203"/>
    </row>
    <row r="15" spans="2:7" x14ac:dyDescent="0.4">
      <c r="B15" s="180"/>
      <c r="C15" s="200"/>
      <c r="D15" s="201"/>
      <c r="E15" s="202"/>
      <c r="F15" s="203"/>
      <c r="G15" s="203"/>
    </row>
    <row r="16" spans="2:7" x14ac:dyDescent="0.4">
      <c r="B16" s="180"/>
      <c r="C16" s="200"/>
      <c r="D16" s="201"/>
      <c r="E16" s="202"/>
      <c r="F16" s="203"/>
      <c r="G16" s="203"/>
    </row>
    <row r="17" spans="2:7" x14ac:dyDescent="0.4">
      <c r="B17" s="180"/>
      <c r="C17" s="200"/>
      <c r="D17" s="201"/>
      <c r="E17" s="202"/>
      <c r="F17" s="203"/>
      <c r="G17" s="203"/>
    </row>
    <row r="18" spans="2:7" x14ac:dyDescent="0.4">
      <c r="B18" s="180"/>
      <c r="C18" s="200"/>
      <c r="D18" s="201"/>
      <c r="E18" s="202"/>
      <c r="F18" s="203"/>
      <c r="G18" s="203"/>
    </row>
    <row r="19" spans="2:7" x14ac:dyDescent="0.4">
      <c r="B19" s="180"/>
      <c r="C19" s="200"/>
      <c r="D19" s="201"/>
      <c r="E19" s="202"/>
      <c r="F19" s="203"/>
      <c r="G19" s="203"/>
    </row>
    <row r="20" spans="2:7" x14ac:dyDescent="0.4">
      <c r="B20" s="180"/>
      <c r="C20" s="200"/>
      <c r="D20" s="201"/>
      <c r="E20" s="202"/>
      <c r="F20" s="203"/>
      <c r="G20" s="203"/>
    </row>
    <row r="21" spans="2:7" x14ac:dyDescent="0.4">
      <c r="B21" s="180"/>
      <c r="C21" s="200"/>
      <c r="D21" s="201"/>
      <c r="E21" s="202"/>
      <c r="F21" s="203"/>
      <c r="G21" s="203"/>
    </row>
    <row r="22" spans="2:7" x14ac:dyDescent="0.4">
      <c r="B22" s="180"/>
      <c r="C22" s="200"/>
      <c r="D22" s="201"/>
      <c r="E22" s="202"/>
      <c r="F22" s="203"/>
      <c r="G22" s="203"/>
    </row>
    <row r="23" spans="2:7" x14ac:dyDescent="0.4">
      <c r="B23" s="180"/>
      <c r="C23" s="200"/>
      <c r="D23" s="201"/>
      <c r="E23" s="202"/>
      <c r="F23" s="203"/>
      <c r="G23" s="203"/>
    </row>
    <row r="24" spans="2:7" x14ac:dyDescent="0.4">
      <c r="B24" s="180"/>
      <c r="C24" s="200"/>
      <c r="D24" s="201"/>
      <c r="E24" s="202"/>
      <c r="F24" s="203"/>
      <c r="G24" s="203"/>
    </row>
    <row r="25" spans="2:7" x14ac:dyDescent="0.4">
      <c r="B25" s="180"/>
      <c r="C25" s="200"/>
      <c r="D25" s="201"/>
      <c r="E25" s="202"/>
      <c r="F25" s="203"/>
      <c r="G25" s="203"/>
    </row>
    <row r="26" spans="2:7" x14ac:dyDescent="0.4">
      <c r="B26" s="180"/>
      <c r="C26" s="200"/>
      <c r="D26" s="201"/>
      <c r="E26" s="202"/>
      <c r="F26" s="203"/>
      <c r="G26" s="203"/>
    </row>
    <row r="27" spans="2:7" x14ac:dyDescent="0.4">
      <c r="B27" s="180"/>
      <c r="C27" s="200"/>
      <c r="D27" s="201"/>
      <c r="E27" s="202"/>
      <c r="F27" s="203"/>
      <c r="G27" s="203"/>
    </row>
    <row r="28" spans="2:7" x14ac:dyDescent="0.4">
      <c r="B28" s="180"/>
      <c r="C28" s="200"/>
      <c r="D28" s="201"/>
      <c r="E28" s="202"/>
      <c r="F28" s="203"/>
      <c r="G28" s="203"/>
    </row>
    <row r="29" spans="2:7" x14ac:dyDescent="0.4">
      <c r="B29" s="180"/>
      <c r="C29" s="200"/>
      <c r="D29" s="201"/>
      <c r="E29" s="202"/>
      <c r="F29" s="203"/>
      <c r="G29" s="203"/>
    </row>
    <row r="30" spans="2:7" x14ac:dyDescent="0.4">
      <c r="B30" s="180"/>
      <c r="C30" s="200"/>
      <c r="D30" s="201"/>
      <c r="E30" s="202"/>
      <c r="F30" s="203"/>
      <c r="G30" s="203"/>
    </row>
    <row r="31" spans="2:7" x14ac:dyDescent="0.4">
      <c r="B31" s="180"/>
      <c r="C31" s="200"/>
      <c r="D31" s="201"/>
      <c r="E31" s="202"/>
      <c r="F31" s="203"/>
      <c r="G31" s="203"/>
    </row>
    <row r="32" spans="2:7" x14ac:dyDescent="0.4">
      <c r="B32" s="180"/>
      <c r="C32" s="200"/>
      <c r="D32" s="201"/>
      <c r="E32" s="202"/>
      <c r="F32" s="203"/>
      <c r="G32" s="203"/>
    </row>
    <row r="33" spans="2:7" x14ac:dyDescent="0.4">
      <c r="B33" s="180"/>
      <c r="C33" s="200"/>
      <c r="D33" s="201"/>
      <c r="E33" s="202"/>
      <c r="F33" s="203"/>
      <c r="G33" s="203"/>
    </row>
    <row r="34" spans="2:7" x14ac:dyDescent="0.4">
      <c r="B34" s="180"/>
      <c r="C34" s="200"/>
      <c r="D34" s="201"/>
      <c r="E34" s="202"/>
      <c r="F34" s="203"/>
      <c r="G34" s="203"/>
    </row>
    <row r="35" spans="2:7" x14ac:dyDescent="0.4">
      <c r="B35" s="180"/>
      <c r="C35" s="200"/>
      <c r="D35" s="201"/>
      <c r="E35" s="202"/>
      <c r="F35" s="203"/>
      <c r="G35" s="203"/>
    </row>
    <row r="36" spans="2:7" x14ac:dyDescent="0.4">
      <c r="B36" s="180"/>
      <c r="C36" s="200"/>
      <c r="D36" s="201"/>
      <c r="E36" s="202"/>
      <c r="F36" s="203"/>
      <c r="G36" s="203"/>
    </row>
    <row r="37" spans="2:7" x14ac:dyDescent="0.4">
      <c r="B37" s="180"/>
      <c r="C37" s="200"/>
      <c r="D37" s="201"/>
      <c r="E37" s="202"/>
      <c r="F37" s="203"/>
      <c r="G37" s="203"/>
    </row>
    <row r="38" spans="2:7" x14ac:dyDescent="0.4">
      <c r="B38" s="180"/>
      <c r="C38" s="200"/>
      <c r="D38" s="201"/>
      <c r="E38" s="202"/>
      <c r="F38" s="203"/>
      <c r="G38" s="203"/>
    </row>
    <row r="39" spans="2:7" x14ac:dyDescent="0.4">
      <c r="B39" s="180"/>
      <c r="C39" s="200"/>
      <c r="D39" s="201"/>
      <c r="E39" s="202"/>
      <c r="F39" s="203"/>
      <c r="G39" s="203"/>
    </row>
    <row r="40" spans="2:7" x14ac:dyDescent="0.4">
      <c r="B40" s="180"/>
      <c r="C40" s="200"/>
      <c r="D40" s="201"/>
      <c r="E40" s="202"/>
      <c r="F40" s="203"/>
      <c r="G40" s="203"/>
    </row>
    <row r="41" spans="2:7" x14ac:dyDescent="0.4">
      <c r="B41" s="180"/>
      <c r="C41" s="200"/>
      <c r="D41" s="201"/>
      <c r="E41" s="202"/>
      <c r="F41" s="203"/>
      <c r="G41" s="203"/>
    </row>
    <row r="42" spans="2:7" x14ac:dyDescent="0.4">
      <c r="B42" s="180"/>
      <c r="C42" s="200"/>
      <c r="D42" s="201"/>
      <c r="E42" s="202"/>
      <c r="F42" s="203"/>
      <c r="G42" s="203"/>
    </row>
    <row r="43" spans="2:7" x14ac:dyDescent="0.4">
      <c r="B43" s="180"/>
      <c r="C43" s="200"/>
      <c r="D43" s="201"/>
      <c r="E43" s="202"/>
      <c r="F43" s="203"/>
      <c r="G43" s="203"/>
    </row>
    <row r="44" spans="2:7" x14ac:dyDescent="0.4">
      <c r="B44" s="180"/>
      <c r="C44" s="200"/>
      <c r="D44" s="201"/>
      <c r="E44" s="202"/>
      <c r="F44" s="203"/>
      <c r="G44" s="203"/>
    </row>
    <row r="45" spans="2:7" x14ac:dyDescent="0.4">
      <c r="B45" s="180"/>
      <c r="C45" s="200"/>
      <c r="D45" s="201"/>
      <c r="E45" s="202"/>
      <c r="F45" s="203"/>
      <c r="G45" s="203"/>
    </row>
    <row r="46" spans="2:7" x14ac:dyDescent="0.4">
      <c r="B46" s="180"/>
      <c r="C46" s="200"/>
      <c r="D46" s="201"/>
      <c r="E46" s="202"/>
      <c r="F46" s="203"/>
      <c r="G46" s="203"/>
    </row>
    <row r="47" spans="2:7" x14ac:dyDescent="0.4">
      <c r="B47" s="180"/>
      <c r="C47" s="200"/>
      <c r="D47" s="201"/>
      <c r="E47" s="202"/>
      <c r="F47" s="203"/>
      <c r="G47" s="203"/>
    </row>
    <row r="48" spans="2:7" x14ac:dyDescent="0.4">
      <c r="B48" s="180"/>
      <c r="C48" s="200"/>
      <c r="D48" s="201"/>
      <c r="E48" s="202"/>
      <c r="F48" s="203"/>
      <c r="G48" s="203"/>
    </row>
    <row r="49" spans="2:7" x14ac:dyDescent="0.4">
      <c r="B49" s="180"/>
      <c r="C49" s="200"/>
      <c r="D49" s="201"/>
      <c r="E49" s="202"/>
      <c r="F49" s="203"/>
      <c r="G49" s="203"/>
    </row>
    <row r="50" spans="2:7" x14ac:dyDescent="0.4">
      <c r="B50" s="180"/>
      <c r="C50" s="200"/>
      <c r="D50" s="201"/>
      <c r="E50" s="202"/>
      <c r="F50" s="203"/>
      <c r="G50" s="203"/>
    </row>
    <row r="51" spans="2:7" x14ac:dyDescent="0.4">
      <c r="B51" s="180"/>
      <c r="C51" s="200"/>
      <c r="D51" s="201"/>
      <c r="E51" s="202"/>
      <c r="F51" s="203"/>
      <c r="G51" s="203"/>
    </row>
    <row r="52" spans="2:7" x14ac:dyDescent="0.4">
      <c r="B52" s="102"/>
      <c r="C52" s="78"/>
      <c r="D52" s="103"/>
      <c r="E52" s="79"/>
      <c r="F52" s="80"/>
      <c r="G52" s="80"/>
    </row>
    <row r="53" spans="2:7" x14ac:dyDescent="0.4">
      <c r="B53" s="102"/>
      <c r="C53" s="81"/>
      <c r="D53" s="103"/>
      <c r="E53" s="79"/>
      <c r="F53" s="80"/>
      <c r="G53" s="80"/>
    </row>
    <row r="54" spans="2:7" x14ac:dyDescent="0.4">
      <c r="B54" s="82"/>
      <c r="C54" s="83"/>
      <c r="D54" s="84"/>
      <c r="E54" s="85"/>
      <c r="F54" s="86"/>
      <c r="G54" s="87"/>
    </row>
    <row r="55" spans="2:7" x14ac:dyDescent="0.4">
      <c r="F55" s="9">
        <f>SUM(F4:F54)</f>
        <v>0</v>
      </c>
      <c r="G55" s="9">
        <f>SUM(G4:G54)</f>
        <v>0</v>
      </c>
    </row>
  </sheetData>
  <mergeCells count="1"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44E4-C906-44AA-8357-C426F59006E5}">
  <dimension ref="B1:O31"/>
  <sheetViews>
    <sheetView zoomScaleNormal="100" workbookViewId="0">
      <selection activeCell="C2" sqref="C2"/>
    </sheetView>
  </sheetViews>
  <sheetFormatPr baseColWidth="10" defaultColWidth="11.53125" defaultRowHeight="16.5" x14ac:dyDescent="0.45"/>
  <cols>
    <col min="1" max="1" width="1.9296875" style="10" customWidth="1"/>
    <col min="2" max="2" width="9.265625" style="10" bestFit="1" customWidth="1"/>
    <col min="3" max="3" width="11.53125" style="10"/>
    <col min="4" max="4" width="40.46484375" style="10" customWidth="1"/>
    <col min="5" max="5" width="17.33203125" style="71" bestFit="1" customWidth="1"/>
    <col min="6" max="6" width="11.53125" style="10"/>
    <col min="7" max="7" width="19.1328125" style="10" bestFit="1" customWidth="1"/>
    <col min="8" max="8" width="27" style="10" bestFit="1" customWidth="1"/>
    <col min="9" max="9" width="13.73046875" style="71" bestFit="1" customWidth="1"/>
    <col min="10" max="13" width="11.53125" style="71"/>
    <col min="14" max="16384" width="11.53125" style="10"/>
  </cols>
  <sheetData>
    <row r="1" spans="2:13" ht="16.899999999999999" thickBot="1" x14ac:dyDescent="0.5">
      <c r="D1" s="11" t="s">
        <v>80</v>
      </c>
      <c r="E1" s="10"/>
      <c r="I1" s="10"/>
      <c r="J1" s="10"/>
      <c r="K1" s="10"/>
      <c r="L1" s="10"/>
      <c r="M1" s="10"/>
    </row>
    <row r="2" spans="2:13" ht="16.899999999999999" thickBot="1" x14ac:dyDescent="0.5">
      <c r="E2" s="10"/>
      <c r="H2" s="45" t="s">
        <v>63</v>
      </c>
      <c r="I2" s="45" t="s">
        <v>67</v>
      </c>
      <c r="J2" s="10"/>
      <c r="K2" s="10"/>
      <c r="L2" s="10"/>
      <c r="M2" s="10"/>
    </row>
    <row r="3" spans="2:13" x14ac:dyDescent="0.45">
      <c r="D3" s="10" t="s">
        <v>81</v>
      </c>
      <c r="E3" s="10"/>
      <c r="H3" s="12"/>
      <c r="I3" s="13"/>
      <c r="J3" s="10"/>
      <c r="K3" s="10"/>
      <c r="L3" s="10"/>
      <c r="M3" s="10"/>
    </row>
    <row r="4" spans="2:13" ht="16.899999999999999" thickBot="1" x14ac:dyDescent="0.5">
      <c r="D4" s="10" t="s">
        <v>82</v>
      </c>
      <c r="E4" s="25">
        <v>99</v>
      </c>
      <c r="F4" s="14"/>
      <c r="H4" s="15" t="s">
        <v>58</v>
      </c>
      <c r="I4" s="16">
        <v>49900.43</v>
      </c>
      <c r="J4" s="10"/>
      <c r="K4" s="17"/>
      <c r="L4" s="18"/>
      <c r="M4" s="10"/>
    </row>
    <row r="5" spans="2:13" ht="16.899999999999999" thickBot="1" x14ac:dyDescent="0.5">
      <c r="B5" s="282"/>
      <c r="C5" s="283"/>
      <c r="D5" s="19" t="s">
        <v>145</v>
      </c>
      <c r="E5" s="20">
        <v>100</v>
      </c>
      <c r="F5" s="21" t="s">
        <v>63</v>
      </c>
      <c r="G5" s="22"/>
      <c r="H5" s="15" t="s">
        <v>59</v>
      </c>
      <c r="I5" s="16">
        <v>49925.54</v>
      </c>
      <c r="J5" s="10"/>
      <c r="K5" s="10"/>
      <c r="L5" s="23"/>
      <c r="M5" s="10"/>
    </row>
    <row r="6" spans="2:13" ht="16.899999999999999" thickBot="1" x14ac:dyDescent="0.5">
      <c r="D6" s="24" t="s">
        <v>83</v>
      </c>
      <c r="E6" s="25">
        <v>70</v>
      </c>
      <c r="F6" s="14" t="s">
        <v>63</v>
      </c>
      <c r="G6" s="14"/>
      <c r="H6" s="26" t="s">
        <v>60</v>
      </c>
      <c r="I6" s="27">
        <v>50001.24</v>
      </c>
      <c r="J6" s="10"/>
      <c r="K6" s="10"/>
      <c r="L6" s="28"/>
      <c r="M6" s="10"/>
    </row>
    <row r="7" spans="2:13" ht="16.899999999999999" thickBot="1" x14ac:dyDescent="0.5">
      <c r="D7" s="24" t="s">
        <v>84</v>
      </c>
      <c r="E7" s="25">
        <v>12</v>
      </c>
      <c r="F7" s="14" t="s">
        <v>85</v>
      </c>
      <c r="G7" s="14" t="s">
        <v>86</v>
      </c>
      <c r="H7" s="29"/>
      <c r="I7" s="30"/>
      <c r="J7" s="10"/>
      <c r="K7" s="10"/>
      <c r="L7" s="10"/>
      <c r="M7" s="10"/>
    </row>
    <row r="8" spans="2:13" ht="16.899999999999999" thickBot="1" x14ac:dyDescent="0.5">
      <c r="B8" s="31"/>
      <c r="C8" s="32"/>
      <c r="D8" s="33" t="s">
        <v>87</v>
      </c>
      <c r="E8" s="34">
        <v>8</v>
      </c>
      <c r="F8" s="29" t="s">
        <v>79</v>
      </c>
      <c r="G8" s="72"/>
      <c r="H8" s="284"/>
      <c r="I8" s="284"/>
      <c r="J8" s="10"/>
      <c r="K8" s="10"/>
      <c r="L8" s="10"/>
      <c r="M8" s="10"/>
    </row>
    <row r="9" spans="2:13" x14ac:dyDescent="0.45">
      <c r="B9" s="31"/>
      <c r="C9" s="32"/>
      <c r="D9" s="33" t="s">
        <v>96</v>
      </c>
      <c r="E9" s="34"/>
      <c r="F9" s="29"/>
      <c r="G9" s="35"/>
      <c r="H9" s="35"/>
      <c r="I9" s="35"/>
      <c r="J9" s="10"/>
      <c r="K9" s="10"/>
      <c r="L9" s="10"/>
      <c r="M9" s="10"/>
    </row>
    <row r="10" spans="2:13" x14ac:dyDescent="0.45">
      <c r="D10" s="36" t="s">
        <v>88</v>
      </c>
      <c r="E10" s="10"/>
      <c r="I10" s="10"/>
      <c r="J10" s="10"/>
      <c r="K10" s="10"/>
      <c r="L10" s="10"/>
      <c r="M10" s="10"/>
    </row>
    <row r="11" spans="2:13" x14ac:dyDescent="0.45">
      <c r="D11" s="36"/>
      <c r="E11" s="10"/>
      <c r="I11" s="10"/>
      <c r="J11" s="10"/>
      <c r="K11" s="10"/>
      <c r="L11" s="10"/>
      <c r="M11" s="10"/>
    </row>
    <row r="12" spans="2:13" x14ac:dyDescent="0.45">
      <c r="D12" s="36"/>
      <c r="E12" s="10"/>
      <c r="H12" s="32" t="s">
        <v>89</v>
      </c>
      <c r="I12" s="10"/>
      <c r="J12" s="10"/>
      <c r="K12" s="10"/>
      <c r="L12" s="10"/>
      <c r="M12" s="10"/>
    </row>
    <row r="13" spans="2:13" x14ac:dyDescent="0.45">
      <c r="E13" s="10"/>
      <c r="F13" s="37"/>
      <c r="G13" s="38"/>
      <c r="I13" s="10"/>
      <c r="J13" s="14"/>
      <c r="K13" s="14"/>
      <c r="L13" s="14"/>
      <c r="M13" s="10"/>
    </row>
    <row r="14" spans="2:13" x14ac:dyDescent="0.45">
      <c r="E14" s="10"/>
      <c r="I14" s="10"/>
      <c r="J14" s="10"/>
      <c r="K14" s="10"/>
      <c r="L14" s="10"/>
      <c r="M14" s="10"/>
    </row>
    <row r="15" spans="2:13" ht="16.899999999999999" thickBot="1" x14ac:dyDescent="0.5">
      <c r="E15" s="10"/>
      <c r="I15" s="10"/>
      <c r="J15" s="10"/>
      <c r="K15" s="10"/>
      <c r="L15" s="10"/>
      <c r="M15" s="10"/>
    </row>
    <row r="16" spans="2:13" s="14" customFormat="1" ht="16.899999999999999" thickBot="1" x14ac:dyDescent="0.5">
      <c r="B16" s="39" t="s">
        <v>55</v>
      </c>
      <c r="C16" s="40" t="s">
        <v>56</v>
      </c>
      <c r="D16" s="104" t="s">
        <v>121</v>
      </c>
      <c r="E16" s="105" t="s">
        <v>57</v>
      </c>
      <c r="F16" s="105" t="s">
        <v>90</v>
      </c>
      <c r="G16" s="105" t="s">
        <v>91</v>
      </c>
      <c r="H16" s="106" t="s">
        <v>92</v>
      </c>
      <c r="I16" s="29" t="s">
        <v>57</v>
      </c>
      <c r="J16" s="285" t="s">
        <v>93</v>
      </c>
      <c r="K16" s="285"/>
      <c r="L16" s="285"/>
    </row>
    <row r="17" spans="2:15" ht="16.899999999999999" thickBot="1" x14ac:dyDescent="0.5">
      <c r="B17" s="41"/>
      <c r="C17" s="42"/>
      <c r="D17" s="107"/>
      <c r="E17" s="107"/>
      <c r="F17" s="107"/>
      <c r="G17" s="107"/>
      <c r="H17" s="108" t="s">
        <v>94</v>
      </c>
      <c r="I17" s="30"/>
      <c r="J17" s="286" t="s">
        <v>95</v>
      </c>
      <c r="K17" s="286"/>
      <c r="L17" s="286"/>
      <c r="M17" s="10"/>
    </row>
    <row r="18" spans="2:15" ht="16.899999999999999" thickBot="1" x14ac:dyDescent="0.5">
      <c r="D18" s="30"/>
      <c r="E18" s="30"/>
      <c r="F18" s="30"/>
      <c r="G18" s="30"/>
      <c r="H18" s="29"/>
      <c r="I18" s="30"/>
      <c r="J18" s="111"/>
      <c r="K18" s="111"/>
      <c r="L18" s="111"/>
      <c r="M18" s="10"/>
    </row>
    <row r="19" spans="2:15" s="14" customFormat="1" ht="16.899999999999999" thickBot="1" x14ac:dyDescent="0.5">
      <c r="B19" s="14" t="s">
        <v>55</v>
      </c>
      <c r="C19" s="14" t="s">
        <v>56</v>
      </c>
      <c r="D19" s="104"/>
      <c r="E19" s="29" t="s">
        <v>57</v>
      </c>
      <c r="F19" s="109"/>
      <c r="G19" s="29" t="s">
        <v>91</v>
      </c>
      <c r="H19" s="110"/>
      <c r="I19" s="29" t="s">
        <v>57</v>
      </c>
      <c r="J19" s="286"/>
      <c r="K19" s="286"/>
      <c r="L19" s="111"/>
    </row>
    <row r="20" spans="2:15" s="14" customFormat="1" x14ac:dyDescent="0.45">
      <c r="D20" s="29"/>
      <c r="E20" s="29"/>
      <c r="F20" s="109"/>
      <c r="G20" s="29"/>
      <c r="H20" s="29"/>
      <c r="I20" s="29"/>
      <c r="J20" s="29"/>
      <c r="K20" s="29"/>
      <c r="L20" s="29"/>
    </row>
    <row r="21" spans="2:15" s="14" customFormat="1" x14ac:dyDescent="0.45">
      <c r="F21" s="43"/>
    </row>
    <row r="22" spans="2:15" s="14" customFormat="1" ht="16.899999999999999" thickBot="1" x14ac:dyDescent="0.5">
      <c r="F22" s="43"/>
      <c r="G22" s="44"/>
    </row>
    <row r="23" spans="2:15" ht="16.899999999999999" thickBot="1" x14ac:dyDescent="0.5">
      <c r="B23" s="113" t="s">
        <v>55</v>
      </c>
      <c r="C23" s="114" t="s">
        <v>56</v>
      </c>
      <c r="D23" s="115"/>
      <c r="G23" s="112"/>
    </row>
    <row r="24" spans="2:15" ht="16.899999999999999" thickBot="1" x14ac:dyDescent="0.5">
      <c r="L24" s="120"/>
    </row>
    <row r="25" spans="2:15" ht="16.899999999999999" thickBot="1" x14ac:dyDescent="0.5">
      <c r="D25" s="93" t="s">
        <v>0</v>
      </c>
      <c r="E25" s="94" t="s">
        <v>110</v>
      </c>
      <c r="F25" s="95"/>
      <c r="G25" s="93" t="s">
        <v>115</v>
      </c>
      <c r="H25" s="96" t="s">
        <v>116</v>
      </c>
      <c r="J25" s="121" t="s">
        <v>5</v>
      </c>
      <c r="K25" s="121" t="s">
        <v>122</v>
      </c>
      <c r="L25" s="121" t="s">
        <v>123</v>
      </c>
      <c r="M25" s="121" t="s">
        <v>124</v>
      </c>
      <c r="N25" s="122" t="s">
        <v>48</v>
      </c>
    </row>
    <row r="26" spans="2:15" x14ac:dyDescent="0.45">
      <c r="D26" s="15" t="str">
        <f>+'Bce Final'!B27</f>
        <v>Activo en leasing</v>
      </c>
      <c r="E26" s="90">
        <f>+'Bce Final'!C27</f>
        <v>346308984</v>
      </c>
      <c r="F26" s="17"/>
      <c r="G26" s="90"/>
      <c r="H26" s="88"/>
      <c r="J26" s="117"/>
      <c r="K26" s="116"/>
      <c r="L26" s="116"/>
      <c r="M26" s="116"/>
      <c r="N26" s="118"/>
      <c r="O26" s="10" t="s">
        <v>125</v>
      </c>
    </row>
    <row r="27" spans="2:15" x14ac:dyDescent="0.45">
      <c r="B27" s="280" t="s">
        <v>155</v>
      </c>
      <c r="C27" s="281"/>
      <c r="D27" s="15" t="str">
        <f>+'Bce Final'!B28</f>
        <v>Dep. Acum Leasing</v>
      </c>
      <c r="E27" s="90">
        <f>+'Bce Final'!C28</f>
        <v>-5771816</v>
      </c>
      <c r="G27" s="90"/>
      <c r="H27" s="88"/>
      <c r="J27" s="117"/>
      <c r="K27" s="119"/>
      <c r="L27" s="119"/>
      <c r="M27" s="119"/>
      <c r="N27" s="119"/>
      <c r="O27" s="10" t="s">
        <v>126</v>
      </c>
    </row>
    <row r="28" spans="2:15" ht="16.899999999999999" thickBot="1" x14ac:dyDescent="0.5">
      <c r="B28" s="112"/>
      <c r="C28" s="73"/>
      <c r="D28" s="26" t="str">
        <f>+'Bce Final'!E6</f>
        <v>Obligaciones por leasing</v>
      </c>
      <c r="E28" s="92">
        <f>+'Bce Final'!F6</f>
        <v>338101145</v>
      </c>
      <c r="F28" s="124"/>
      <c r="G28" s="91"/>
      <c r="H28" s="89"/>
      <c r="J28" s="117"/>
      <c r="K28" s="119"/>
      <c r="L28" s="119"/>
      <c r="M28" s="119"/>
      <c r="N28" s="123"/>
      <c r="O28" s="10" t="s">
        <v>127</v>
      </c>
    </row>
    <row r="29" spans="2:15" ht="16.899999999999999" thickBot="1" x14ac:dyDescent="0.5">
      <c r="B29" s="73"/>
      <c r="G29" s="15"/>
    </row>
    <row r="30" spans="2:15" ht="16.899999999999999" thickBot="1" x14ac:dyDescent="0.5">
      <c r="C30" s="73"/>
      <c r="D30" s="73"/>
      <c r="F30" s="74"/>
      <c r="G30" s="174"/>
      <c r="H30" s="77"/>
    </row>
    <row r="31" spans="2:15" x14ac:dyDescent="0.45">
      <c r="H31" s="77"/>
    </row>
  </sheetData>
  <mergeCells count="6">
    <mergeCell ref="B27:C27"/>
    <mergeCell ref="B5:C5"/>
    <mergeCell ref="H8:I8"/>
    <mergeCell ref="J16:L16"/>
    <mergeCell ref="J17:L17"/>
    <mergeCell ref="J19:K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36F60-E39F-4348-89DF-5DBB2C28E591}">
  <dimension ref="B1:N11"/>
  <sheetViews>
    <sheetView zoomScale="180" zoomScaleNormal="180" workbookViewId="0">
      <selection activeCell="C6" sqref="C6"/>
    </sheetView>
  </sheetViews>
  <sheetFormatPr baseColWidth="10" defaultColWidth="11.53125" defaultRowHeight="12.75" x14ac:dyDescent="0.35"/>
  <cols>
    <col min="1" max="2" width="3.9296875" style="76" customWidth="1"/>
    <col min="3" max="3" width="9.46484375" style="76" bestFit="1" customWidth="1"/>
    <col min="4" max="4" width="4.06640625" style="76" bestFit="1" customWidth="1"/>
    <col min="5" max="5" width="9.46484375" style="76" bestFit="1" customWidth="1"/>
    <col min="6" max="6" width="4.06640625" style="76" bestFit="1" customWidth="1"/>
    <col min="7" max="7" width="9.59765625" style="76" bestFit="1" customWidth="1"/>
    <col min="8" max="8" width="4.06640625" style="76" bestFit="1" customWidth="1"/>
    <col min="9" max="9" width="9.53125" style="125" bestFit="1" customWidth="1"/>
    <col min="10" max="10" width="4.06640625" style="125" bestFit="1" customWidth="1"/>
    <col min="11" max="11" width="10.86328125" style="125" bestFit="1" customWidth="1"/>
    <col min="12" max="12" width="11.53125" style="178"/>
    <col min="13" max="14" width="11.53125" style="125"/>
    <col min="15" max="16384" width="11.53125" style="76"/>
  </cols>
  <sheetData>
    <row r="1" spans="2:13" ht="13.15" thickBot="1" x14ac:dyDescent="0.4"/>
    <row r="2" spans="2:13" ht="20.65" thickBot="1" x14ac:dyDescent="0.4">
      <c r="B2" s="126" t="s">
        <v>61</v>
      </c>
      <c r="C2" s="127" t="s">
        <v>159</v>
      </c>
      <c r="D2" s="126" t="s">
        <v>61</v>
      </c>
      <c r="E2" s="127" t="s">
        <v>76</v>
      </c>
      <c r="F2" s="128" t="s">
        <v>61</v>
      </c>
      <c r="G2" s="127" t="s">
        <v>75</v>
      </c>
      <c r="H2" s="127" t="s">
        <v>61</v>
      </c>
      <c r="I2" s="128" t="s">
        <v>118</v>
      </c>
      <c r="J2" s="128" t="s">
        <v>61</v>
      </c>
      <c r="K2" s="128" t="s">
        <v>117</v>
      </c>
    </row>
    <row r="3" spans="2:13" ht="13.15" thickBot="1" x14ac:dyDescent="0.4">
      <c r="B3" s="129">
        <v>1</v>
      </c>
      <c r="C3" s="130">
        <v>10000000</v>
      </c>
      <c r="D3" s="129">
        <v>1</v>
      </c>
      <c r="E3" s="130">
        <v>12000000</v>
      </c>
      <c r="F3" s="131">
        <v>1</v>
      </c>
      <c r="G3" s="130">
        <v>9000000</v>
      </c>
      <c r="H3" s="131">
        <v>2</v>
      </c>
      <c r="I3" s="130">
        <v>10000000</v>
      </c>
      <c r="J3" s="131">
        <v>2</v>
      </c>
      <c r="K3" s="130">
        <v>4000000</v>
      </c>
    </row>
    <row r="4" spans="2:13" ht="13.15" thickBot="1" x14ac:dyDescent="0.4">
      <c r="B4" s="129">
        <v>2</v>
      </c>
      <c r="C4" s="130">
        <v>12000000</v>
      </c>
      <c r="D4" s="129">
        <v>2</v>
      </c>
      <c r="E4" s="130">
        <v>6000000</v>
      </c>
      <c r="F4" s="131">
        <v>2</v>
      </c>
      <c r="G4" s="130">
        <v>7000000</v>
      </c>
      <c r="H4" s="131">
        <v>6</v>
      </c>
      <c r="I4" s="130">
        <v>9000000</v>
      </c>
      <c r="J4" s="131">
        <v>13</v>
      </c>
      <c r="K4" s="130">
        <v>19000000</v>
      </c>
    </row>
    <row r="5" spans="2:13" ht="13.15" thickBot="1" x14ac:dyDescent="0.4">
      <c r="B5" s="129">
        <v>3</v>
      </c>
      <c r="C5" s="130">
        <v>13000000</v>
      </c>
      <c r="D5" s="129">
        <v>3</v>
      </c>
      <c r="E5" s="130">
        <v>12000000</v>
      </c>
      <c r="F5" s="131">
        <v>6</v>
      </c>
      <c r="G5" s="130">
        <v>15000000</v>
      </c>
      <c r="H5" s="131">
        <v>13</v>
      </c>
      <c r="I5" s="130">
        <v>8000000</v>
      </c>
      <c r="J5" s="131">
        <v>21</v>
      </c>
      <c r="K5" s="130">
        <v>9000000</v>
      </c>
    </row>
    <row r="6" spans="2:13" ht="13.15" thickBot="1" x14ac:dyDescent="0.4">
      <c r="B6" s="129">
        <v>4</v>
      </c>
      <c r="C6" s="130">
        <v>8000000</v>
      </c>
      <c r="D6" s="129">
        <v>5</v>
      </c>
      <c r="E6" s="130">
        <v>8000000</v>
      </c>
      <c r="F6" s="131">
        <v>10</v>
      </c>
      <c r="G6" s="130">
        <v>13000000</v>
      </c>
      <c r="H6" s="131">
        <v>21</v>
      </c>
      <c r="I6" s="130">
        <v>13000000</v>
      </c>
      <c r="J6" s="131">
        <v>25</v>
      </c>
      <c r="K6" s="130">
        <v>1000000</v>
      </c>
    </row>
    <row r="7" spans="2:13" ht="13.15" thickBot="1" x14ac:dyDescent="0.4">
      <c r="B7" s="129">
        <v>5</v>
      </c>
      <c r="C7" s="130">
        <v>12000000</v>
      </c>
      <c r="D7" s="129">
        <v>6</v>
      </c>
      <c r="E7" s="130">
        <v>6000000</v>
      </c>
      <c r="F7" s="131">
        <v>13</v>
      </c>
      <c r="G7" s="130">
        <v>15000000</v>
      </c>
      <c r="H7" s="131">
        <v>25</v>
      </c>
      <c r="I7" s="130">
        <v>10000000</v>
      </c>
      <c r="J7" s="131">
        <v>28</v>
      </c>
      <c r="K7" s="130">
        <v>9000000</v>
      </c>
    </row>
    <row r="8" spans="2:13" ht="13.15" thickBot="1" x14ac:dyDescent="0.4">
      <c r="B8" s="129">
        <v>6</v>
      </c>
      <c r="C8" s="130">
        <v>9000000</v>
      </c>
      <c r="D8" s="129">
        <v>10</v>
      </c>
      <c r="E8" s="130">
        <v>12000000</v>
      </c>
      <c r="F8" s="131">
        <v>21</v>
      </c>
      <c r="G8" s="130">
        <v>6000000</v>
      </c>
      <c r="H8" s="131">
        <v>28</v>
      </c>
      <c r="I8" s="130">
        <v>7000000</v>
      </c>
      <c r="J8" s="131">
        <v>45</v>
      </c>
      <c r="K8" s="130">
        <v>8000000</v>
      </c>
      <c r="M8" s="136"/>
    </row>
    <row r="9" spans="2:13" ht="13.15" thickBot="1" x14ac:dyDescent="0.4">
      <c r="B9" s="129">
        <v>7</v>
      </c>
      <c r="C9" s="130">
        <v>9000000</v>
      </c>
      <c r="D9" s="129">
        <v>11</v>
      </c>
      <c r="E9" s="130">
        <v>15000000</v>
      </c>
      <c r="F9" s="131">
        <v>22</v>
      </c>
      <c r="G9" s="130">
        <v>8000000</v>
      </c>
      <c r="H9" s="131">
        <v>31</v>
      </c>
      <c r="I9" s="130">
        <v>16000000</v>
      </c>
      <c r="J9" s="131">
        <v>48</v>
      </c>
      <c r="K9" s="130">
        <v>11000000</v>
      </c>
      <c r="M9" s="136"/>
    </row>
    <row r="10" spans="2:13" ht="13.15" thickBot="1" x14ac:dyDescent="0.4">
      <c r="B10" s="129">
        <v>8</v>
      </c>
      <c r="C10" s="130">
        <v>8000000</v>
      </c>
      <c r="D10" s="129">
        <v>13</v>
      </c>
      <c r="E10" s="130">
        <v>12000000</v>
      </c>
      <c r="F10" s="131">
        <v>25</v>
      </c>
      <c r="G10" s="130">
        <v>7000000</v>
      </c>
      <c r="H10" s="131">
        <v>35</v>
      </c>
      <c r="I10" s="130">
        <v>15000000</v>
      </c>
      <c r="J10" s="131">
        <v>54</v>
      </c>
      <c r="K10" s="130">
        <v>13000000</v>
      </c>
      <c r="M10" s="136"/>
    </row>
    <row r="11" spans="2:13" ht="13.15" thickBot="1" x14ac:dyDescent="0.4">
      <c r="B11" s="132"/>
      <c r="C11" s="133">
        <f>SUM(C3:C10)</f>
        <v>81000000</v>
      </c>
      <c r="D11" s="132"/>
      <c r="E11" s="133">
        <f>SUM(E3:E10)</f>
        <v>83000000</v>
      </c>
      <c r="F11" s="134"/>
      <c r="G11" s="133">
        <f>SUM(G3:G10)</f>
        <v>80000000</v>
      </c>
      <c r="H11" s="135"/>
      <c r="I11" s="133">
        <f>SUM(I3:I10)</f>
        <v>88000000</v>
      </c>
      <c r="J11" s="134"/>
      <c r="K11" s="133">
        <f>SUM(K3:K10)</f>
        <v>74000000</v>
      </c>
      <c r="M11" s="1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F5FCD23A78C942B18C7BA21921BD4A" ma:contentTypeVersion="6" ma:contentTypeDescription="Crear nuevo documento." ma:contentTypeScope="" ma:versionID="b5c51868d6968516367bc7633d90cd60">
  <xsd:schema xmlns:xsd="http://www.w3.org/2001/XMLSchema" xmlns:xs="http://www.w3.org/2001/XMLSchema" xmlns:p="http://schemas.microsoft.com/office/2006/metadata/properties" xmlns:ns2="8572cf96-fc25-4bcd-ad8a-6683d4ccb682" xmlns:ns3="b6f444db-307b-4c10-9fa5-06daa48ebded" targetNamespace="http://schemas.microsoft.com/office/2006/metadata/properties" ma:root="true" ma:fieldsID="edf9c32fb06f85082b2248dc63c03a33" ns2:_="" ns3:_="">
    <xsd:import namespace="8572cf96-fc25-4bcd-ad8a-6683d4ccb682"/>
    <xsd:import namespace="b6f444db-307b-4c10-9fa5-06daa48ebd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2cf96-fc25-4bcd-ad8a-6683d4ccb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444db-307b-4c10-9fa5-06daa48ebd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B31138-E5B5-45FF-99F7-9F034FC814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400A12-1CAB-4596-93D8-8F9542664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2cf96-fc25-4bcd-ad8a-6683d4ccb682"/>
    <ds:schemaRef ds:uri="b6f444db-307b-4c10-9fa5-06daa48eb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Bce Final</vt:lpstr>
      <vt:lpstr>Materialidad</vt:lpstr>
      <vt:lpstr>Diferidos</vt:lpstr>
      <vt:lpstr>Asientos Ajustes</vt:lpstr>
      <vt:lpstr>Leasing</vt:lpstr>
      <vt:lpstr>Deterioro cx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cfilgueira</dc:creator>
  <cp:lastModifiedBy>Carlos Andrés Filgueira</cp:lastModifiedBy>
  <cp:lastPrinted>2021-08-12T19:59:11Z</cp:lastPrinted>
  <dcterms:created xsi:type="dcterms:W3CDTF">2020-06-10T15:19:35Z</dcterms:created>
  <dcterms:modified xsi:type="dcterms:W3CDTF">2025-10-06T22:03:13Z</dcterms:modified>
</cp:coreProperties>
</file>