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8b03ea577e69e87/Desktop/"/>
    </mc:Choice>
  </mc:AlternateContent>
  <xr:revisionPtr revIDLastSave="234" documentId="13_ncr:1_{0FA55A62-142D-43DF-9FED-0B1690E9923F}" xr6:coauthVersionLast="47" xr6:coauthVersionMax="47" xr10:uidLastSave="{5C63634C-24C7-4C70-9C03-B4F40C63DDBF}"/>
  <bookViews>
    <workbookView xWindow="-98" yWindow="-98" windowWidth="21795" windowHeight="12975" xr2:uid="{F8733ED3-688C-4ED3-845C-05BB67D1D9CB}"/>
  </bookViews>
  <sheets>
    <sheet name="II-1" sheetId="3" r:id="rId1"/>
    <sheet name="II-2" sheetId="4" r:id="rId2"/>
    <sheet name="III-a" sheetId="5" r:id="rId3"/>
    <sheet name="III-b" sheetId="6" r:id="rId4"/>
    <sheet name="III-c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7" l="1"/>
  <c r="E27" i="7"/>
  <c r="E61" i="7" s="1"/>
  <c r="E66" i="7" s="1"/>
  <c r="F58" i="6" l="1"/>
  <c r="F56" i="6"/>
  <c r="F49" i="6"/>
  <c r="F8" i="6"/>
  <c r="C43" i="5"/>
  <c r="C42" i="5"/>
  <c r="G18" i="5"/>
  <c r="G20" i="5" s="1"/>
  <c r="E18" i="5"/>
  <c r="E20" i="5" s="1"/>
  <c r="D18" i="5"/>
  <c r="D20" i="5" s="1"/>
  <c r="C18" i="5"/>
  <c r="C20" i="5" s="1"/>
  <c r="F16" i="5"/>
  <c r="H16" i="5" s="1"/>
  <c r="F15" i="5"/>
  <c r="H15" i="5" s="1"/>
  <c r="F14" i="5"/>
  <c r="H14" i="5" s="1"/>
  <c r="F13" i="5"/>
  <c r="H13" i="5" s="1"/>
  <c r="F12" i="5"/>
  <c r="H12" i="5" s="1"/>
  <c r="F11" i="5"/>
  <c r="H11" i="5" s="1"/>
  <c r="F8" i="5"/>
  <c r="H8" i="5" s="1"/>
  <c r="F18" i="5" l="1"/>
  <c r="F20" i="5" s="1"/>
  <c r="H18" i="5"/>
  <c r="H20" i="5" s="1"/>
</calcChain>
</file>

<file path=xl/sharedStrings.xml><?xml version="1.0" encoding="utf-8"?>
<sst xmlns="http://schemas.openxmlformats.org/spreadsheetml/2006/main" count="225" uniqueCount="126">
  <si>
    <t>Partes II.- A continuación, se le entrega una serie de preguntas las cuales debe completar con letra clara y legible (18 puntos)</t>
  </si>
  <si>
    <t>Comentarios:</t>
  </si>
  <si>
    <t>Detalle</t>
  </si>
  <si>
    <t>Debe</t>
  </si>
  <si>
    <t>Haber</t>
  </si>
  <si>
    <t>31.12.2024</t>
  </si>
  <si>
    <t>Puntos</t>
  </si>
  <si>
    <t>Fecha adquisición</t>
  </si>
  <si>
    <t xml:space="preserve">Monto  </t>
  </si>
  <si>
    <t>Factor</t>
  </si>
  <si>
    <t>Valor Actualizado</t>
  </si>
  <si>
    <t>10.02.2023</t>
  </si>
  <si>
    <t>Inversión (a)</t>
  </si>
  <si>
    <t>05.02.2024</t>
  </si>
  <si>
    <t>Inversión (b)</t>
  </si>
  <si>
    <t>02.09.2024</t>
  </si>
  <si>
    <t>Inversión (c)</t>
  </si>
  <si>
    <t>Inversión (d)</t>
  </si>
  <si>
    <t>Patrimonio</t>
  </si>
  <si>
    <t>Capital</t>
  </si>
  <si>
    <t>Resultados Acumulados</t>
  </si>
  <si>
    <t>Otras</t>
  </si>
  <si>
    <t xml:space="preserve">Patrimonio atribuible a los propietarios </t>
  </si>
  <si>
    <t>Participaciones</t>
  </si>
  <si>
    <t>emitido</t>
  </si>
  <si>
    <t xml:space="preserve"> Reservas</t>
  </si>
  <si>
    <t xml:space="preserve"> no controladoras</t>
  </si>
  <si>
    <t>total</t>
  </si>
  <si>
    <t>M$</t>
  </si>
  <si>
    <t>Saldo inicial período actual 01-01-2024</t>
  </si>
  <si>
    <t>Cambios en el patrimonio</t>
  </si>
  <si>
    <t>Inversión Relacionadas</t>
  </si>
  <si>
    <t>Retasación Propiedades</t>
  </si>
  <si>
    <t>01.01</t>
  </si>
  <si>
    <t>31.12</t>
  </si>
  <si>
    <t>Retasación Intangibles (derechos de agua)</t>
  </si>
  <si>
    <t>Inversiones Disponibles para la Venta</t>
  </si>
  <si>
    <t>Dividendos Provisorios</t>
  </si>
  <si>
    <t>Dividendos Definitivos</t>
  </si>
  <si>
    <t>Utilidad (Pérdida del Ejercicio)</t>
  </si>
  <si>
    <t>Total de Cambios en el Patrimonio</t>
  </si>
  <si>
    <t>Saldo final período actual 31-12-2024</t>
  </si>
  <si>
    <t>Papel de trabajo auditoría inversión empresas relacionadas</t>
  </si>
  <si>
    <t>Movimientos de Patrimonio</t>
  </si>
  <si>
    <t>Monto</t>
  </si>
  <si>
    <t>%</t>
  </si>
  <si>
    <t>-</t>
  </si>
  <si>
    <t>Otras Reservas</t>
  </si>
  <si>
    <t>Utilidad del ejercicio</t>
  </si>
  <si>
    <t>Dividendos</t>
  </si>
  <si>
    <t>Dividendos Acordados</t>
  </si>
  <si>
    <t>Totales</t>
  </si>
  <si>
    <t>Cuenta</t>
  </si>
  <si>
    <t>Nombre</t>
  </si>
  <si>
    <t>Acciones</t>
  </si>
  <si>
    <t>Valor</t>
  </si>
  <si>
    <t>Activo</t>
  </si>
  <si>
    <t>1.11.1001 SQM-B</t>
  </si>
  <si>
    <t>Gasto</t>
  </si>
  <si>
    <t>5.21.02.01 Comisiones</t>
  </si>
  <si>
    <t>25.06</t>
  </si>
  <si>
    <t>.1.</t>
  </si>
  <si>
    <t>Fecha</t>
  </si>
  <si>
    <t>Glosa: Registro de adquisición</t>
  </si>
  <si>
    <t>.2.</t>
  </si>
  <si>
    <t>Glosa: Actualización a su valor razonable</t>
  </si>
  <si>
    <t>N°</t>
  </si>
  <si>
    <t>1101-02</t>
  </si>
  <si>
    <t>Banco Santander</t>
  </si>
  <si>
    <t>1103-01</t>
  </si>
  <si>
    <t>Inversión Fynsa</t>
  </si>
  <si>
    <t>3012-05</t>
  </si>
  <si>
    <t>Resultado</t>
  </si>
  <si>
    <t>5103-22</t>
  </si>
  <si>
    <t>Diferencia de Tipo de Cambio</t>
  </si>
  <si>
    <t>4301-18</t>
  </si>
  <si>
    <t>Gastos Fynsa</t>
  </si>
  <si>
    <t>5104-58</t>
  </si>
  <si>
    <t>Intereses &amp; Dividendos Fynsa</t>
  </si>
  <si>
    <t>5101-85</t>
  </si>
  <si>
    <t>Ganancia o Pérdida Valor Razonable</t>
  </si>
  <si>
    <t>Tipos de Cambio</t>
  </si>
  <si>
    <t>Monto USD</t>
  </si>
  <si>
    <t>Diciembre</t>
  </si>
  <si>
    <t>Enero</t>
  </si>
  <si>
    <t>Febrero</t>
  </si>
  <si>
    <t>Banco Central 2024</t>
  </si>
  <si>
    <t>Día</t>
  </si>
  <si>
    <t>Ene</t>
  </si>
  <si>
    <t>Feb</t>
  </si>
  <si>
    <t>Mar</t>
  </si>
  <si>
    <t>Promedio</t>
  </si>
  <si>
    <t>USD</t>
  </si>
  <si>
    <t>Valor Inicial 01.01.2024</t>
  </si>
  <si>
    <t>Retiro en efectivo y títulos</t>
  </si>
  <si>
    <t>Dividendos e Intereses</t>
  </si>
  <si>
    <t>Cargos y otras Transacciones</t>
  </si>
  <si>
    <t>Cambio neto Cartera</t>
  </si>
  <si>
    <t>Saldo 31.01.2024</t>
  </si>
  <si>
    <t>Valor Inicial 31.01.2024</t>
  </si>
  <si>
    <t>Saldo 29.02.2024</t>
  </si>
  <si>
    <t>Partes I.- A continuación, se le entrega una serie de preguntas las cuales debe completar con letra clara y legible (18 puntos)</t>
  </si>
  <si>
    <t>Proponga ajuste contable si corresponde, indique  si el ajuste contable es financiero, tributario o ambos.</t>
  </si>
  <si>
    <t>2.	La entidad “Auditores Spa, se encuentra en un régimen 14(a), a nivel financiero no se aplica corrección monetaria por no estar en una economía Hiperinflacionaria. Para llevar el registro tributario y posterior cálculo de los impuestos diferidos nos piden validar el valor tributario de las siguientes inversiones:</t>
  </si>
  <si>
    <t xml:space="preserve">Comente si la empresa se encuentra en un régimen 14 d3 o d8 que pasa con el valor de las inversiones tributarias. </t>
  </si>
  <si>
    <r>
      <t>a)</t>
    </r>
    <r>
      <rPr>
        <b/>
        <sz val="7"/>
        <color theme="1"/>
        <rFont val="Georgia"/>
        <family val="1"/>
      </rPr>
      <t xml:space="preserve">    </t>
    </r>
    <r>
      <rPr>
        <b/>
        <sz val="10"/>
        <color theme="1"/>
        <rFont val="Georgia"/>
        <family val="1"/>
      </rPr>
      <t>Al efectuar la auditoría a las inversiones en empresas relacionadas nos encontramos con la siguiente información:</t>
    </r>
  </si>
  <si>
    <t xml:space="preserve">o El saldo inicial de M$10.462.500
</t>
  </si>
  <si>
    <t>ajustes contables M$</t>
  </si>
  <si>
    <t>Valor Factura</t>
  </si>
  <si>
    <t>1.14.012 IVA CF</t>
  </si>
  <si>
    <t>b) El 25 de junio de 2024, se adquieren acciones de SQM-B, con la intención de mantenerlas para la venta, el detalle es el siguiente:</t>
  </si>
  <si>
    <t>Valor Bolsa de Valores</t>
  </si>
  <si>
    <t>.3.</t>
  </si>
  <si>
    <t>Para el control tributario se pide registrar en el análisis tributario la corrección monetaria 
de 2,8% correspondiente al mes de junio</t>
  </si>
  <si>
    <t>Glosa: Actualización inversión Tributaria</t>
  </si>
  <si>
    <t xml:space="preserve">El 13 de mayo de 2025, se venden las acciones según el siguiente detalle: </t>
  </si>
  <si>
    <t>.4.</t>
  </si>
  <si>
    <t>.5.</t>
  </si>
  <si>
    <t>13.05</t>
  </si>
  <si>
    <t xml:space="preserve">Glosa: Actualización inversión </t>
  </si>
  <si>
    <t>Glosa: Venta Inversión</t>
  </si>
  <si>
    <t>c) Desarrolle la contabilidad con las siguientes cuentas :</t>
  </si>
  <si>
    <t xml:space="preserve"> 
Como dato los retiros son contabilizados al banco santander y el valor inicial 
de la inversión es $371.305.600 </t>
  </si>
  <si>
    <t>01.01.2024</t>
  </si>
  <si>
    <t>31.01.2024</t>
  </si>
  <si>
    <t xml:space="preserve">Valor Invertido el 20.12.2024 $105.681.751 vencimiento 90 días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</si>
</sst>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 * #,##0.00_ ;_ * \-#,##0.00_ ;_ * &quot;-&quot;_ ;_ @_ "/>
    <numFmt numFmtId="165" formatCode="_ * #,##0.0_ ;_ * \-#,##0.0_ ;_ * &quot;-&quot;_ ;_ @_ "/>
    <numFmt numFmtId="166" formatCode="_ * #,##0.0_ ;_ * \-#,##0.0_ ;_ * &quot;-&quot;?_ ;_ @_ "/>
    <numFmt numFmtId="169" formatCode="_ * #,##0.00000_ ;_ * \-#,##0.00000_ ;_ * &quot;-&quot;_ ;_ @_ 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1"/>
      <color theme="1"/>
      <name val="Georgia"/>
      <family val="1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sz val="6"/>
      <color theme="1"/>
      <name val="Georgia"/>
      <family val="1"/>
    </font>
    <font>
      <b/>
      <sz val="11"/>
      <color theme="1"/>
      <name val="Georgia"/>
      <family val="1"/>
    </font>
    <font>
      <sz val="11"/>
      <color theme="1"/>
      <name val="Georgia"/>
      <family val="1"/>
    </font>
    <font>
      <b/>
      <sz val="11"/>
      <color rgb="FF000000"/>
      <name val="Georgia"/>
      <family val="1"/>
    </font>
    <font>
      <b/>
      <sz val="9"/>
      <color rgb="FF000000"/>
      <name val="Georgia"/>
      <family val="1"/>
    </font>
    <font>
      <b/>
      <sz val="9"/>
      <color theme="1"/>
      <name val="Georgia"/>
      <family val="1"/>
    </font>
    <font>
      <sz val="9"/>
      <color theme="1"/>
      <name val="Georgia"/>
      <family val="1"/>
    </font>
    <font>
      <b/>
      <u/>
      <sz val="9"/>
      <color rgb="FF00000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b/>
      <sz val="7"/>
      <color theme="1"/>
      <name val="Georgia"/>
      <family val="1"/>
    </font>
    <font>
      <sz val="11"/>
      <color rgb="FF000000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00">
    <xf numFmtId="0" fontId="0" fillId="0" borderId="0" xfId="0"/>
    <xf numFmtId="0" fontId="5" fillId="0" borderId="0" xfId="0" applyFont="1" applyAlignment="1">
      <alignment horizontal="left" vertical="center" indent="3"/>
    </xf>
    <xf numFmtId="0" fontId="6" fillId="0" borderId="0" xfId="0" applyFont="1"/>
    <xf numFmtId="0" fontId="7" fillId="0" borderId="0" xfId="0" applyFont="1"/>
    <xf numFmtId="0" fontId="7" fillId="0" borderId="5" xfId="0" applyFont="1" applyBorder="1" applyAlignment="1">
      <alignment horizontal="left" vertical="center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3" xfId="0" applyFont="1" applyBorder="1"/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/>
    <xf numFmtId="0" fontId="6" fillId="2" borderId="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/>
    <xf numFmtId="0" fontId="6" fillId="2" borderId="9" xfId="0" applyFont="1" applyFill="1" applyBorder="1"/>
    <xf numFmtId="0" fontId="6" fillId="0" borderId="2" xfId="0" applyFont="1" applyBorder="1"/>
    <xf numFmtId="0" fontId="6" fillId="0" borderId="5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3" fontId="7" fillId="0" borderId="9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41" fontId="7" fillId="0" borderId="8" xfId="1" applyFont="1" applyBorder="1" applyAlignment="1">
      <alignment horizontal="center" vertical="center" wrapText="1"/>
    </xf>
    <xf numFmtId="0" fontId="7" fillId="0" borderId="15" xfId="0" applyFont="1" applyBorder="1"/>
    <xf numFmtId="0" fontId="7" fillId="0" borderId="14" xfId="0" applyFont="1" applyBorder="1"/>
    <xf numFmtId="0" fontId="7" fillId="0" borderId="13" xfId="0" applyFont="1" applyBorder="1"/>
    <xf numFmtId="0" fontId="6" fillId="2" borderId="1" xfId="0" applyFont="1" applyFill="1" applyBorder="1" applyAlignment="1">
      <alignment horizontal="center"/>
    </xf>
    <xf numFmtId="0" fontId="6" fillId="2" borderId="15" xfId="0" applyFont="1" applyFill="1" applyBorder="1"/>
    <xf numFmtId="0" fontId="6" fillId="2" borderId="13" xfId="0" applyFont="1" applyFill="1" applyBorder="1"/>
    <xf numFmtId="0" fontId="6" fillId="2" borderId="1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1" fontId="13" fillId="0" borderId="17" xfId="1" applyFont="1" applyBorder="1" applyAlignment="1">
      <alignment horizontal="center"/>
    </xf>
    <xf numFmtId="41" fontId="13" fillId="0" borderId="0" xfId="1" applyFont="1"/>
    <xf numFmtId="41" fontId="13" fillId="0" borderId="18" xfId="1" applyFont="1" applyBorder="1" applyAlignment="1">
      <alignment horizontal="center"/>
    </xf>
    <xf numFmtId="41" fontId="14" fillId="0" borderId="18" xfId="1" applyFont="1" applyBorder="1" applyAlignment="1">
      <alignment horizontal="center"/>
    </xf>
    <xf numFmtId="41" fontId="14" fillId="0" borderId="0" xfId="1" applyFont="1" applyBorder="1" applyAlignment="1">
      <alignment horizontal="center"/>
    </xf>
    <xf numFmtId="41" fontId="11" fillId="0" borderId="16" xfId="1" applyFont="1" applyBorder="1" applyAlignment="1">
      <alignment horizontal="right" vertical="center"/>
    </xf>
    <xf numFmtId="41" fontId="11" fillId="0" borderId="16" xfId="1" applyFont="1" applyBorder="1" applyAlignment="1">
      <alignment horizontal="right" vertical="center" wrapText="1"/>
    </xf>
    <xf numFmtId="41" fontId="11" fillId="0" borderId="20" xfId="1" applyFont="1" applyBorder="1" applyAlignment="1">
      <alignment horizontal="right" vertical="center"/>
    </xf>
    <xf numFmtId="41" fontId="11" fillId="0" borderId="0" xfId="1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5" xfId="0" applyFont="1" applyBorder="1"/>
    <xf numFmtId="41" fontId="11" fillId="0" borderId="0" xfId="1" applyFont="1" applyBorder="1" applyAlignment="1">
      <alignment horizontal="right" vertical="center" wrapText="1"/>
    </xf>
    <xf numFmtId="41" fontId="11" fillId="0" borderId="6" xfId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11" fillId="0" borderId="21" xfId="0" applyFont="1" applyBorder="1" applyAlignment="1">
      <alignment horizontal="justify" vertical="center"/>
    </xf>
    <xf numFmtId="41" fontId="11" fillId="0" borderId="22" xfId="1" applyFont="1" applyBorder="1" applyAlignment="1">
      <alignment horizontal="right" vertical="center"/>
    </xf>
    <xf numFmtId="0" fontId="3" fillId="0" borderId="23" xfId="0" applyFont="1" applyBorder="1"/>
    <xf numFmtId="41" fontId="11" fillId="0" borderId="24" xfId="1" applyFont="1" applyBorder="1" applyAlignment="1">
      <alignment horizontal="right" vertical="center"/>
    </xf>
    <xf numFmtId="0" fontId="3" fillId="0" borderId="5" xfId="0" applyFont="1" applyBorder="1"/>
    <xf numFmtId="0" fontId="9" fillId="0" borderId="5" xfId="0" applyFont="1" applyBorder="1" applyAlignment="1">
      <alignment vertical="center"/>
    </xf>
    <xf numFmtId="41" fontId="10" fillId="0" borderId="6" xfId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41" fontId="10" fillId="0" borderId="8" xfId="1" applyFont="1" applyBorder="1" applyAlignment="1">
      <alignment horizontal="right" vertical="center"/>
    </xf>
    <xf numFmtId="41" fontId="10" fillId="0" borderId="9" xfId="1" applyFont="1" applyBorder="1" applyAlignment="1">
      <alignment horizontal="right" vertical="center"/>
    </xf>
    <xf numFmtId="0" fontId="10" fillId="0" borderId="7" xfId="0" applyFont="1" applyBorder="1" applyAlignment="1">
      <alignment horizontal="justify" vertical="center"/>
    </xf>
    <xf numFmtId="41" fontId="10" fillId="0" borderId="8" xfId="1" applyFont="1" applyBorder="1" applyAlignment="1">
      <alignment horizontal="right" vertical="center" wrapText="1"/>
    </xf>
    <xf numFmtId="41" fontId="13" fillId="0" borderId="0" xfId="1" applyFont="1" applyBorder="1"/>
    <xf numFmtId="41" fontId="13" fillId="0" borderId="18" xfId="1" applyFont="1" applyBorder="1"/>
    <xf numFmtId="0" fontId="13" fillId="0" borderId="19" xfId="0" applyFont="1" applyBorder="1"/>
    <xf numFmtId="0" fontId="13" fillId="0" borderId="16" xfId="0" applyFont="1" applyBorder="1"/>
    <xf numFmtId="41" fontId="13" fillId="0" borderId="18" xfId="0" applyNumberFormat="1" applyFont="1" applyBorder="1"/>
    <xf numFmtId="41" fontId="13" fillId="0" borderId="0" xfId="0" applyNumberFormat="1" applyFont="1"/>
    <xf numFmtId="0" fontId="14" fillId="0" borderId="18" xfId="0" applyFont="1" applyBorder="1" applyAlignment="1">
      <alignment horizontal="center"/>
    </xf>
    <xf numFmtId="41" fontId="14" fillId="0" borderId="0" xfId="0" applyNumberFormat="1" applyFont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1" fillId="0" borderId="0" xfId="0" applyFont="1"/>
    <xf numFmtId="0" fontId="11" fillId="0" borderId="15" xfId="0" applyFont="1" applyBorder="1"/>
    <xf numFmtId="41" fontId="11" fillId="0" borderId="15" xfId="0" applyNumberFormat="1" applyFont="1" applyBorder="1"/>
    <xf numFmtId="164" fontId="11" fillId="0" borderId="15" xfId="0" applyNumberFormat="1" applyFont="1" applyBorder="1" applyAlignment="1">
      <alignment horizontal="center"/>
    </xf>
    <xf numFmtId="41" fontId="11" fillId="0" borderId="14" xfId="0" applyNumberFormat="1" applyFont="1" applyBorder="1"/>
    <xf numFmtId="0" fontId="11" fillId="0" borderId="13" xfId="0" applyFont="1" applyBorder="1"/>
    <xf numFmtId="41" fontId="11" fillId="0" borderId="13" xfId="0" applyNumberFormat="1" applyFont="1" applyBorder="1"/>
    <xf numFmtId="164" fontId="11" fillId="0" borderId="13" xfId="0" applyNumberFormat="1" applyFont="1" applyBorder="1" applyAlignment="1">
      <alignment horizontal="center"/>
    </xf>
    <xf numFmtId="41" fontId="7" fillId="0" borderId="0" xfId="0" applyNumberFormat="1" applyFont="1"/>
    <xf numFmtId="0" fontId="10" fillId="2" borderId="14" xfId="0" applyFont="1" applyFill="1" applyBorder="1" applyAlignment="1">
      <alignment horizontal="center"/>
    </xf>
    <xf numFmtId="41" fontId="7" fillId="0" borderId="15" xfId="1" applyFont="1" applyBorder="1"/>
    <xf numFmtId="41" fontId="7" fillId="0" borderId="13" xfId="1" applyFont="1" applyBorder="1"/>
    <xf numFmtId="41" fontId="7" fillId="0" borderId="5" xfId="0" applyNumberFormat="1" applyFont="1" applyBorder="1"/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41" fontId="7" fillId="0" borderId="14" xfId="1" applyFont="1" applyBorder="1"/>
    <xf numFmtId="41" fontId="13" fillId="0" borderId="0" xfId="1" applyFont="1" applyBorder="1" applyAlignment="1">
      <alignment horizontal="center"/>
    </xf>
    <xf numFmtId="0" fontId="7" fillId="4" borderId="10" xfId="0" applyFont="1" applyFill="1" applyBorder="1"/>
    <xf numFmtId="41" fontId="7" fillId="4" borderId="12" xfId="1" applyFont="1" applyFill="1" applyBorder="1"/>
    <xf numFmtId="0" fontId="7" fillId="5" borderId="5" xfId="0" applyFont="1" applyFill="1" applyBorder="1"/>
    <xf numFmtId="41" fontId="7" fillId="5" borderId="0" xfId="1" applyFont="1" applyFill="1" applyBorder="1"/>
    <xf numFmtId="0" fontId="7" fillId="5" borderId="0" xfId="0" applyFont="1" applyFill="1"/>
    <xf numFmtId="0" fontId="13" fillId="5" borderId="0" xfId="0" applyFont="1" applyFill="1"/>
    <xf numFmtId="41" fontId="7" fillId="5" borderId="14" xfId="1" applyFont="1" applyFill="1" applyBorder="1"/>
    <xf numFmtId="41" fontId="7" fillId="5" borderId="15" xfId="1" applyFont="1" applyFill="1" applyBorder="1"/>
    <xf numFmtId="41" fontId="7" fillId="0" borderId="1" xfId="0" applyNumberFormat="1" applyFont="1" applyBorder="1"/>
    <xf numFmtId="0" fontId="7" fillId="5" borderId="14" xfId="0" applyFont="1" applyFill="1" applyBorder="1"/>
    <xf numFmtId="0" fontId="7" fillId="5" borderId="15" xfId="0" applyFont="1" applyFill="1" applyBorder="1"/>
    <xf numFmtId="0" fontId="7" fillId="0" borderId="1" xfId="0" applyFont="1" applyBorder="1"/>
    <xf numFmtId="41" fontId="7" fillId="0" borderId="2" xfId="1" applyFont="1" applyBorder="1"/>
    <xf numFmtId="41" fontId="7" fillId="0" borderId="5" xfId="1" applyFont="1" applyBorder="1"/>
    <xf numFmtId="41" fontId="7" fillId="0" borderId="7" xfId="1" applyFont="1" applyBorder="1"/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6" fillId="2" borderId="1" xfId="0" applyFont="1" applyFill="1" applyBorder="1"/>
    <xf numFmtId="0" fontId="16" fillId="0" borderId="13" xfId="0" applyFont="1" applyBorder="1" applyAlignment="1">
      <alignment horizontal="justify" vertical="center" wrapText="1"/>
    </xf>
    <xf numFmtId="0" fontId="16" fillId="0" borderId="9" xfId="0" applyFont="1" applyBorder="1" applyAlignment="1">
      <alignment horizontal="justify" vertical="center" wrapText="1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5" borderId="26" xfId="0" applyFont="1" applyFill="1" applyBorder="1"/>
    <xf numFmtId="41" fontId="6" fillId="2" borderId="14" xfId="1" applyFont="1" applyFill="1" applyBorder="1" applyAlignment="1">
      <alignment horizontal="center"/>
    </xf>
    <xf numFmtId="41" fontId="6" fillId="2" borderId="13" xfId="1" applyFont="1" applyFill="1" applyBorder="1" applyAlignment="1">
      <alignment horizontal="center"/>
    </xf>
    <xf numFmtId="41" fontId="7" fillId="0" borderId="1" xfId="1" applyFont="1" applyBorder="1"/>
    <xf numFmtId="165" fontId="7" fillId="0" borderId="0" xfId="1" applyNumberFormat="1" applyFont="1"/>
    <xf numFmtId="165" fontId="7" fillId="0" borderId="15" xfId="1" applyNumberFormat="1" applyFont="1" applyBorder="1"/>
    <xf numFmtId="165" fontId="7" fillId="6" borderId="1" xfId="1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166" fontId="7" fillId="0" borderId="0" xfId="0" applyNumberFormat="1" applyFont="1"/>
    <xf numFmtId="3" fontId="7" fillId="0" borderId="0" xfId="0" applyNumberFormat="1" applyFont="1"/>
    <xf numFmtId="0" fontId="14" fillId="0" borderId="1" xfId="0" applyFont="1" applyBorder="1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1" fontId="14" fillId="0" borderId="16" xfId="1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/>
    <xf numFmtId="164" fontId="7" fillId="5" borderId="0" xfId="0" applyNumberFormat="1" applyFont="1" applyFill="1"/>
    <xf numFmtId="169" fontId="13" fillId="0" borderId="0" xfId="0" applyNumberFormat="1" applyFont="1"/>
    <xf numFmtId="41" fontId="14" fillId="0" borderId="0" xfId="1" applyFont="1" applyBorder="1" applyAlignment="1">
      <alignment horizontal="center"/>
    </xf>
    <xf numFmtId="41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41" fontId="14" fillId="0" borderId="0" xfId="0" applyNumberFormat="1" applyFont="1" applyBorder="1" applyAlignment="1">
      <alignment horizontal="center"/>
    </xf>
    <xf numFmtId="0" fontId="13" fillId="5" borderId="0" xfId="0" applyFont="1" applyFill="1" applyAlignment="1">
      <alignment horizontal="center"/>
    </xf>
    <xf numFmtId="41" fontId="13" fillId="5" borderId="17" xfId="1" applyFont="1" applyFill="1" applyBorder="1" applyAlignment="1">
      <alignment horizontal="center"/>
    </xf>
    <xf numFmtId="41" fontId="13" fillId="5" borderId="0" xfId="1" applyFont="1" applyFill="1"/>
    <xf numFmtId="41" fontId="13" fillId="5" borderId="18" xfId="1" applyFont="1" applyFill="1" applyBorder="1" applyAlignment="1">
      <alignment horizontal="center"/>
    </xf>
    <xf numFmtId="41" fontId="13" fillId="5" borderId="18" xfId="1" applyFont="1" applyFill="1" applyBorder="1"/>
    <xf numFmtId="41" fontId="13" fillId="5" borderId="0" xfId="1" applyFont="1" applyFill="1" applyBorder="1"/>
    <xf numFmtId="41" fontId="13" fillId="5" borderId="0" xfId="1" applyFont="1" applyFill="1" applyBorder="1" applyAlignment="1">
      <alignment horizontal="center"/>
    </xf>
    <xf numFmtId="0" fontId="13" fillId="5" borderId="19" xfId="0" applyFont="1" applyFill="1" applyBorder="1"/>
    <xf numFmtId="0" fontId="13" fillId="5" borderId="16" xfId="0" applyFont="1" applyFill="1" applyBorder="1"/>
    <xf numFmtId="41" fontId="13" fillId="5" borderId="18" xfId="0" applyNumberFormat="1" applyFont="1" applyFill="1" applyBorder="1"/>
    <xf numFmtId="41" fontId="13" fillId="5" borderId="0" xfId="0" applyNumberFormat="1" applyFont="1" applyFill="1"/>
    <xf numFmtId="0" fontId="14" fillId="5" borderId="18" xfId="0" applyFont="1" applyFill="1" applyBorder="1" applyAlignment="1">
      <alignment horizontal="center"/>
    </xf>
    <xf numFmtId="41" fontId="14" fillId="5" borderId="0" xfId="0" applyNumberFormat="1" applyFont="1" applyFill="1" applyAlignment="1">
      <alignment horizontal="center"/>
    </xf>
    <xf numFmtId="41" fontId="14" fillId="5" borderId="0" xfId="1" applyFont="1" applyFill="1" applyBorder="1" applyAlignment="1">
      <alignment horizontal="center"/>
    </xf>
    <xf numFmtId="41" fontId="14" fillId="5" borderId="0" xfId="1" applyFont="1" applyFill="1" applyBorder="1" applyAlignment="1">
      <alignment horizontal="center"/>
    </xf>
    <xf numFmtId="41" fontId="13" fillId="5" borderId="0" xfId="0" applyNumberFormat="1" applyFont="1" applyFill="1" applyBorder="1"/>
    <xf numFmtId="41" fontId="14" fillId="5" borderId="0" xfId="0" applyNumberFormat="1" applyFont="1" applyFill="1" applyBorder="1" applyAlignment="1">
      <alignment horizontal="center"/>
    </xf>
    <xf numFmtId="0" fontId="13" fillId="5" borderId="0" xfId="0" applyFont="1" applyFill="1" applyBorder="1"/>
    <xf numFmtId="0" fontId="13" fillId="0" borderId="0" xfId="0" applyFont="1" applyBorder="1"/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7" fillId="6" borderId="2" xfId="0" applyFont="1" applyFill="1" applyBorder="1" applyAlignment="1">
      <alignment horizontal="left" wrapText="1"/>
    </xf>
    <xf numFmtId="0" fontId="7" fillId="6" borderId="3" xfId="0" applyFont="1" applyFill="1" applyBorder="1" applyAlignment="1">
      <alignment horizontal="left" wrapText="1"/>
    </xf>
    <xf numFmtId="0" fontId="7" fillId="6" borderId="4" xfId="0" applyFont="1" applyFill="1" applyBorder="1" applyAlignment="1">
      <alignment horizontal="left" wrapText="1"/>
    </xf>
    <xf numFmtId="0" fontId="7" fillId="6" borderId="7" xfId="0" applyFont="1" applyFill="1" applyBorder="1" applyAlignment="1">
      <alignment horizontal="left" wrapText="1"/>
    </xf>
    <xf numFmtId="0" fontId="7" fillId="6" borderId="8" xfId="0" applyFont="1" applyFill="1" applyBorder="1" applyAlignment="1">
      <alignment horizontal="left" wrapText="1"/>
    </xf>
    <xf numFmtId="0" fontId="7" fillId="6" borderId="9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justify" vertical="center" wrapText="1"/>
    </xf>
    <xf numFmtId="0" fontId="6" fillId="6" borderId="12" xfId="0" applyFont="1" applyFill="1" applyBorder="1" applyAlignment="1">
      <alignment horizontal="justify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justify" vertical="center" wrapText="1"/>
    </xf>
    <xf numFmtId="0" fontId="7" fillId="6" borderId="9" xfId="0" applyFont="1" applyFill="1" applyBorder="1" applyAlignment="1">
      <alignment horizontal="justify" vertical="center" wrapText="1"/>
    </xf>
    <xf numFmtId="0" fontId="7" fillId="6" borderId="9" xfId="0" applyFont="1" applyFill="1" applyBorder="1" applyAlignment="1">
      <alignment horizontal="center" vertical="center" wrapText="1"/>
    </xf>
    <xf numFmtId="3" fontId="7" fillId="6" borderId="9" xfId="0" applyNumberFormat="1" applyFont="1" applyFill="1" applyBorder="1" applyAlignment="1">
      <alignment horizontal="center" vertical="center" wrapText="1"/>
    </xf>
    <xf numFmtId="3" fontId="7" fillId="6" borderId="9" xfId="0" applyNumberFormat="1" applyFont="1" applyFill="1" applyBorder="1" applyAlignment="1">
      <alignment horizontal="right" vertical="center" wrapText="1"/>
    </xf>
    <xf numFmtId="0" fontId="7" fillId="6" borderId="8" xfId="0" applyFont="1" applyFill="1" applyBorder="1" applyAlignment="1">
      <alignment horizontal="justify" vertical="center" wrapText="1"/>
    </xf>
    <xf numFmtId="0" fontId="7" fillId="4" borderId="10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7" fillId="7" borderId="10" xfId="0" applyFont="1" applyFill="1" applyBorder="1"/>
    <xf numFmtId="0" fontId="7" fillId="7" borderId="1" xfId="0" applyFont="1" applyFill="1" applyBorder="1"/>
    <xf numFmtId="41" fontId="6" fillId="0" borderId="1" xfId="1" applyFont="1" applyBorder="1"/>
    <xf numFmtId="0" fontId="6" fillId="5" borderId="0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17" fontId="7" fillId="2" borderId="37" xfId="0" applyNumberFormat="1" applyFont="1" applyFill="1" applyBorder="1" applyAlignment="1">
      <alignment horizontal="center"/>
    </xf>
    <xf numFmtId="0" fontId="7" fillId="5" borderId="29" xfId="0" applyFont="1" applyFill="1" applyBorder="1"/>
    <xf numFmtId="0" fontId="7" fillId="5" borderId="19" xfId="0" applyFont="1" applyFill="1" applyBorder="1"/>
    <xf numFmtId="0" fontId="7" fillId="5" borderId="30" xfId="0" applyFont="1" applyFill="1" applyBorder="1"/>
    <xf numFmtId="0" fontId="7" fillId="5" borderId="31" xfId="0" applyFont="1" applyFill="1" applyBorder="1"/>
    <xf numFmtId="0" fontId="7" fillId="5" borderId="32" xfId="0" applyFont="1" applyFill="1" applyBorder="1"/>
    <xf numFmtId="0" fontId="7" fillId="5" borderId="38" xfId="0" applyFont="1" applyFill="1" applyBorder="1"/>
    <xf numFmtId="0" fontId="7" fillId="5" borderId="25" xfId="0" applyFont="1" applyFill="1" applyBorder="1"/>
    <xf numFmtId="0" fontId="7" fillId="5" borderId="33" xfId="0" applyFont="1" applyFill="1" applyBorder="1"/>
    <xf numFmtId="0" fontId="7" fillId="0" borderId="25" xfId="0" applyFont="1" applyBorder="1"/>
    <xf numFmtId="0" fontId="7" fillId="0" borderId="33" xfId="0" applyFont="1" applyBorder="1"/>
    <xf numFmtId="0" fontId="7" fillId="5" borderId="34" xfId="0" applyFont="1" applyFill="1" applyBorder="1"/>
    <xf numFmtId="0" fontId="7" fillId="5" borderId="17" xfId="0" applyFont="1" applyFill="1" applyBorder="1"/>
    <xf numFmtId="0" fontId="7" fillId="0" borderId="35" xfId="0" applyFont="1" applyBorder="1"/>
    <xf numFmtId="0" fontId="7" fillId="0" borderId="36" xfId="0" applyFont="1" applyBorder="1"/>
    <xf numFmtId="0" fontId="7" fillId="5" borderId="37" xfId="0" applyFont="1" applyFill="1" applyBorder="1"/>
    <xf numFmtId="0" fontId="7" fillId="0" borderId="27" xfId="0" applyFont="1" applyBorder="1"/>
    <xf numFmtId="0" fontId="7" fillId="0" borderId="28" xfId="0" applyFont="1" applyBorder="1"/>
    <xf numFmtId="0" fontId="7" fillId="5" borderId="0" xfId="0" applyFont="1" applyFill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280987</xdr:colOff>
      <xdr:row>12</xdr:row>
      <xdr:rowOff>0</xdr:rowOff>
    </xdr:from>
    <xdr:to>
      <xdr:col>12</xdr:col>
      <xdr:colOff>265111</xdr:colOff>
      <xdr:row>21</xdr:row>
      <xdr:rowOff>47308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F58661-BDAB-F719-69D6-2004A5B84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" y="2914650"/>
          <a:ext cx="7596187" cy="1585595"/>
        </a:xfrm>
        <a:prstGeom prst="rect">
          <a:avLst/>
        </a:prstGeom>
        <a:ln w="15875"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576580</xdr:colOff>
      <xdr:row>15</xdr:row>
      <xdr:rowOff>19844</xdr:rowOff>
    </xdr:from>
    <xdr:to>
      <xdr:col>11</xdr:col>
      <xdr:colOff>319405</xdr:colOff>
      <xdr:row>20</xdr:row>
      <xdr:rowOff>167005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01CB2B-2FB7-16A2-71D0-A5356CF37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8737" y="2520157"/>
          <a:ext cx="4588668" cy="1000442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509587</xdr:colOff>
      <xdr:row>14</xdr:row>
      <xdr:rowOff>0</xdr:rowOff>
    </xdr:from>
    <xdr:to>
      <xdr:col>5</xdr:col>
      <xdr:colOff>1085532</xdr:colOff>
      <xdr:row>28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880CFA-C581-527C-BDAD-657F7217D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008" y="2441864"/>
          <a:ext cx="5139286" cy="2491220"/>
        </a:xfrm>
        <a:prstGeom prst="rect">
          <a:avLst/>
        </a:prstGeom>
        <a:ln w="31750">
          <a:solidFill>
            <a:schemeClr val="tx1"/>
          </a:solidFill>
        </a:ln>
      </xdr:spPr>
    </xdr:pic>
    <xdr:clientData/>
  </xdr:twoCellAnchor>
  <xdr:twoCellAnchor>
    <xdr:from>
      <xdr:col>5</xdr:col>
      <xdr:colOff>727362</xdr:colOff>
      <xdr:row>15</xdr:row>
      <xdr:rowOff>56284</xdr:rowOff>
    </xdr:from>
    <xdr:to>
      <xdr:col>5</xdr:col>
      <xdr:colOff>1095374</xdr:colOff>
      <xdr:row>28</xdr:row>
      <xdr:rowOff>51955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7A6D47C-EACC-ACD7-F9E4-8CE193AA7BBE}"/>
            </a:ext>
          </a:extLst>
        </xdr:cNvPr>
        <xdr:cNvSpPr/>
      </xdr:nvSpPr>
      <xdr:spPr>
        <a:xfrm>
          <a:off x="5572124" y="2671329"/>
          <a:ext cx="368012" cy="2247035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0D90F-90B1-4912-9F6E-279C6230EFF9}">
  <dimension ref="B1:K35"/>
  <sheetViews>
    <sheetView showGridLines="0" tabSelected="1" zoomScale="120" zoomScaleNormal="120" workbookViewId="0">
      <selection activeCell="C11" sqref="C11"/>
    </sheetView>
  </sheetViews>
  <sheetFormatPr baseColWidth="10" defaultRowHeight="13.5" x14ac:dyDescent="0.35"/>
  <cols>
    <col min="1" max="1" width="3.9296875" style="3" customWidth="1"/>
    <col min="2" max="2" width="12.33203125" style="3" customWidth="1"/>
    <col min="3" max="3" width="11.86328125" style="3" customWidth="1"/>
    <col min="4" max="4" width="8.19921875" style="3" customWidth="1"/>
    <col min="5" max="5" width="5.3984375" style="3" customWidth="1"/>
    <col min="6" max="6" width="10.6640625" style="3"/>
    <col min="7" max="7" width="6.19921875" style="3" customWidth="1"/>
    <col min="8" max="8" width="10.6640625" style="3"/>
    <col min="9" max="9" width="5.33203125" style="3" customWidth="1"/>
    <col min="10" max="16384" width="10.6640625" style="3"/>
  </cols>
  <sheetData>
    <row r="1" spans="2:11" ht="13.9" thickBot="1" x14ac:dyDescent="0.4"/>
    <row r="2" spans="2:11" x14ac:dyDescent="0.35">
      <c r="B2" s="152" t="s">
        <v>101</v>
      </c>
      <c r="C2" s="153"/>
      <c r="D2" s="153"/>
      <c r="E2" s="153"/>
      <c r="F2" s="153"/>
      <c r="G2" s="153"/>
      <c r="H2" s="153"/>
      <c r="I2" s="153"/>
      <c r="J2" s="153"/>
      <c r="K2" s="154"/>
    </row>
    <row r="3" spans="2:11" x14ac:dyDescent="0.35">
      <c r="B3" s="155"/>
      <c r="C3" s="156"/>
      <c r="D3" s="156"/>
      <c r="E3" s="156"/>
      <c r="F3" s="156"/>
      <c r="G3" s="156"/>
      <c r="H3" s="156"/>
      <c r="I3" s="156"/>
      <c r="J3" s="156"/>
      <c r="K3" s="157"/>
    </row>
    <row r="4" spans="2:11" ht="13.9" thickBot="1" x14ac:dyDescent="0.4">
      <c r="B4" s="158"/>
      <c r="C4" s="159"/>
      <c r="D4" s="159"/>
      <c r="E4" s="159"/>
      <c r="F4" s="159"/>
      <c r="G4" s="159"/>
      <c r="H4" s="159"/>
      <c r="I4" s="159"/>
      <c r="J4" s="159"/>
      <c r="K4" s="160"/>
    </row>
    <row r="5" spans="2:11" ht="13.9" thickBot="1" x14ac:dyDescent="0.4">
      <c r="B5" s="1"/>
    </row>
    <row r="6" spans="2:11" ht="7.5" customHeight="1" x14ac:dyDescent="0.35">
      <c r="B6" s="149"/>
      <c r="C6" s="150"/>
      <c r="D6" s="150"/>
      <c r="E6" s="150"/>
      <c r="F6" s="150"/>
      <c r="G6" s="150"/>
      <c r="H6" s="150"/>
      <c r="I6" s="150"/>
      <c r="J6" s="150"/>
      <c r="K6" s="151"/>
    </row>
    <row r="7" spans="2:11" x14ac:dyDescent="0.35">
      <c r="B7" s="166" t="s">
        <v>102</v>
      </c>
      <c r="C7" s="221"/>
      <c r="D7" s="221"/>
      <c r="E7" s="221"/>
      <c r="F7" s="221"/>
      <c r="G7" s="221"/>
      <c r="H7" s="221"/>
      <c r="I7" s="221"/>
      <c r="J7" s="221"/>
      <c r="K7" s="168"/>
    </row>
    <row r="8" spans="2:11" x14ac:dyDescent="0.35">
      <c r="B8" s="166"/>
      <c r="C8" s="221"/>
      <c r="D8" s="221"/>
      <c r="E8" s="221"/>
      <c r="F8" s="221"/>
      <c r="G8" s="221"/>
      <c r="H8" s="221"/>
      <c r="I8" s="221"/>
      <c r="J8" s="221"/>
      <c r="K8" s="168"/>
    </row>
    <row r="9" spans="2:11" x14ac:dyDescent="0.35">
      <c r="B9" s="166"/>
      <c r="C9" s="221"/>
      <c r="D9" s="221"/>
      <c r="E9" s="221"/>
      <c r="F9" s="221"/>
      <c r="G9" s="221"/>
      <c r="H9" s="221"/>
      <c r="I9" s="221"/>
      <c r="J9" s="221"/>
      <c r="K9" s="168"/>
    </row>
    <row r="10" spans="2:11" x14ac:dyDescent="0.35">
      <c r="B10" s="4" t="s">
        <v>125</v>
      </c>
      <c r="C10" s="222"/>
      <c r="D10" s="222"/>
      <c r="E10" s="222"/>
      <c r="F10" s="222"/>
      <c r="G10" s="222"/>
      <c r="H10" s="222"/>
      <c r="I10" s="222"/>
      <c r="J10" s="222"/>
      <c r="K10" s="5"/>
    </row>
    <row r="11" spans="2:11" ht="13.9" thickBot="1" x14ac:dyDescent="0.4">
      <c r="B11" s="6"/>
      <c r="C11" s="7"/>
      <c r="D11" s="7"/>
      <c r="E11" s="7"/>
      <c r="F11" s="7"/>
      <c r="G11" s="7"/>
      <c r="H11" s="7"/>
      <c r="I11" s="7"/>
      <c r="J11" s="7"/>
      <c r="K11" s="8"/>
    </row>
    <row r="22" spans="2:11" ht="13.9" thickBot="1" x14ac:dyDescent="0.4"/>
    <row r="23" spans="2:11" ht="13.9" thickBot="1" x14ac:dyDescent="0.4">
      <c r="B23" s="27" t="s">
        <v>1</v>
      </c>
      <c r="C23" s="14"/>
      <c r="D23" s="14"/>
      <c r="E23" s="14"/>
      <c r="F23" s="14"/>
      <c r="G23" s="14"/>
      <c r="H23" s="14"/>
      <c r="I23" s="14"/>
      <c r="J23" s="174" t="s">
        <v>6</v>
      </c>
      <c r="K23" s="175"/>
    </row>
    <row r="24" spans="2:11" x14ac:dyDescent="0.35">
      <c r="B24" s="28"/>
      <c r="J24" s="18"/>
      <c r="K24" s="19"/>
    </row>
    <row r="25" spans="2:11" x14ac:dyDescent="0.35">
      <c r="B25" s="169"/>
      <c r="C25" s="170"/>
      <c r="D25" s="170"/>
      <c r="E25" s="170"/>
      <c r="F25" s="170"/>
      <c r="G25" s="170"/>
      <c r="H25" s="170"/>
      <c r="I25" s="170"/>
      <c r="J25" s="20"/>
      <c r="K25" s="21"/>
    </row>
    <row r="26" spans="2:11" ht="13.9" thickBot="1" x14ac:dyDescent="0.4">
      <c r="B26" s="169"/>
      <c r="C26" s="170"/>
      <c r="D26" s="170"/>
      <c r="E26" s="170"/>
      <c r="F26" s="170"/>
      <c r="G26" s="170"/>
      <c r="H26" s="170"/>
      <c r="I26" s="170"/>
      <c r="J26" s="22"/>
      <c r="K26" s="23"/>
    </row>
    <row r="27" spans="2:11" ht="10.15" customHeight="1" x14ac:dyDescent="0.35">
      <c r="B27" s="13"/>
      <c r="J27" s="18"/>
      <c r="K27" s="24"/>
    </row>
    <row r="28" spans="2:11" x14ac:dyDescent="0.35">
      <c r="B28" s="169"/>
      <c r="C28" s="170"/>
      <c r="D28" s="170"/>
      <c r="E28" s="170"/>
      <c r="F28" s="170"/>
      <c r="G28" s="170"/>
      <c r="H28" s="170"/>
      <c r="I28" s="170"/>
      <c r="J28" s="20"/>
      <c r="K28" s="21"/>
    </row>
    <row r="29" spans="2:11" x14ac:dyDescent="0.35">
      <c r="B29" s="169"/>
      <c r="C29" s="170"/>
      <c r="D29" s="170"/>
      <c r="E29" s="170"/>
      <c r="F29" s="170"/>
      <c r="G29" s="170"/>
      <c r="H29" s="170"/>
      <c r="I29" s="170"/>
      <c r="J29" s="20"/>
      <c r="K29" s="21"/>
    </row>
    <row r="30" spans="2:11" ht="13.9" thickBot="1" x14ac:dyDescent="0.4">
      <c r="B30" s="13"/>
      <c r="J30" s="22"/>
      <c r="K30" s="23"/>
    </row>
    <row r="31" spans="2:11" ht="13.9" thickBot="1" x14ac:dyDescent="0.4">
      <c r="B31" s="171" t="s">
        <v>2</v>
      </c>
      <c r="C31" s="172"/>
      <c r="D31" s="172"/>
      <c r="E31" s="172"/>
      <c r="F31" s="171" t="s">
        <v>3</v>
      </c>
      <c r="G31" s="173"/>
      <c r="H31" s="171" t="s">
        <v>4</v>
      </c>
      <c r="I31" s="172"/>
      <c r="J31" s="20"/>
      <c r="K31" s="21"/>
    </row>
    <row r="32" spans="2:11" x14ac:dyDescent="0.35">
      <c r="B32" s="11"/>
      <c r="C32" s="176" t="s">
        <v>5</v>
      </c>
      <c r="D32" s="176"/>
      <c r="E32" s="14"/>
      <c r="F32" s="13"/>
      <c r="G32" s="5"/>
      <c r="H32" s="13"/>
      <c r="J32" s="20"/>
      <c r="K32" s="21"/>
    </row>
    <row r="33" spans="2:11" x14ac:dyDescent="0.35">
      <c r="B33" s="13"/>
      <c r="F33" s="177"/>
      <c r="G33" s="178"/>
      <c r="H33" s="179"/>
      <c r="I33" s="182"/>
      <c r="J33" s="20"/>
      <c r="K33" s="21"/>
    </row>
    <row r="34" spans="2:11" x14ac:dyDescent="0.35">
      <c r="B34" s="13"/>
      <c r="F34" s="179"/>
      <c r="G34" s="178"/>
      <c r="H34" s="177"/>
      <c r="I34" s="182"/>
      <c r="J34" s="20"/>
      <c r="K34" s="25"/>
    </row>
    <row r="35" spans="2:11" ht="13.9" thickBot="1" x14ac:dyDescent="0.4">
      <c r="B35" s="6"/>
      <c r="C35" s="7"/>
      <c r="D35" s="7"/>
      <c r="E35" s="7"/>
      <c r="F35" s="180"/>
      <c r="G35" s="181"/>
      <c r="H35" s="180"/>
      <c r="I35" s="183"/>
      <c r="J35" s="22"/>
      <c r="K35" s="26"/>
    </row>
  </sheetData>
  <mergeCells count="15">
    <mergeCell ref="F33:G33"/>
    <mergeCell ref="F34:G34"/>
    <mergeCell ref="F35:G35"/>
    <mergeCell ref="H33:I33"/>
    <mergeCell ref="H34:I34"/>
    <mergeCell ref="H35:I35"/>
    <mergeCell ref="B31:E31"/>
    <mergeCell ref="F31:G31"/>
    <mergeCell ref="H31:I31"/>
    <mergeCell ref="J23:K23"/>
    <mergeCell ref="C32:D32"/>
    <mergeCell ref="B2:K4"/>
    <mergeCell ref="B7:K9"/>
    <mergeCell ref="B25:I26"/>
    <mergeCell ref="B28:I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03551-D341-4D0E-BC09-EC7859B8ADD9}">
  <dimension ref="B1:H43"/>
  <sheetViews>
    <sheetView showGridLines="0" topLeftCell="A18" zoomScale="110" zoomScaleNormal="110" workbookViewId="0">
      <selection activeCell="I29" sqref="I29"/>
    </sheetView>
  </sheetViews>
  <sheetFormatPr baseColWidth="10" defaultRowHeight="13.5" x14ac:dyDescent="0.35"/>
  <cols>
    <col min="1" max="1" width="3.9296875" style="3" customWidth="1"/>
    <col min="2" max="2" width="19.9296875" style="3" customWidth="1"/>
    <col min="3" max="3" width="15.33203125" style="3" customWidth="1"/>
    <col min="4" max="4" width="14.53125" style="3" customWidth="1"/>
    <col min="5" max="5" width="14.06640625" style="3" customWidth="1"/>
    <col min="6" max="6" width="18.46484375" style="3" customWidth="1"/>
    <col min="7" max="7" width="10.6640625" style="3"/>
    <col min="8" max="8" width="11.46484375" style="3" bestFit="1" customWidth="1"/>
    <col min="9" max="16384" width="10.6640625" style="3"/>
  </cols>
  <sheetData>
    <row r="1" spans="2:7" ht="13.9" thickBot="1" x14ac:dyDescent="0.4"/>
    <row r="2" spans="2:7" x14ac:dyDescent="0.35">
      <c r="B2" s="152" t="s">
        <v>0</v>
      </c>
      <c r="C2" s="153"/>
      <c r="D2" s="153"/>
      <c r="E2" s="153"/>
      <c r="F2" s="153"/>
      <c r="G2" s="154"/>
    </row>
    <row r="3" spans="2:7" x14ac:dyDescent="0.35">
      <c r="B3" s="155"/>
      <c r="C3" s="156"/>
      <c r="D3" s="156"/>
      <c r="E3" s="156"/>
      <c r="F3" s="156"/>
      <c r="G3" s="157"/>
    </row>
    <row r="4" spans="2:7" ht="13.9" thickBot="1" x14ac:dyDescent="0.4">
      <c r="B4" s="158"/>
      <c r="C4" s="159"/>
      <c r="D4" s="159"/>
      <c r="E4" s="159"/>
      <c r="F4" s="159"/>
      <c r="G4" s="160"/>
    </row>
    <row r="5" spans="2:7" ht="13.9" thickBot="1" x14ac:dyDescent="0.4">
      <c r="B5" s="1"/>
    </row>
    <row r="6" spans="2:7" x14ac:dyDescent="0.35">
      <c r="B6" s="184" t="s">
        <v>103</v>
      </c>
      <c r="C6" s="161"/>
      <c r="D6" s="161"/>
      <c r="E6" s="161"/>
      <c r="F6" s="161"/>
      <c r="G6" s="162"/>
    </row>
    <row r="7" spans="2:7" x14ac:dyDescent="0.35">
      <c r="B7" s="166"/>
      <c r="C7" s="164"/>
      <c r="D7" s="164"/>
      <c r="E7" s="164"/>
      <c r="F7" s="164"/>
      <c r="G7" s="165"/>
    </row>
    <row r="8" spans="2:7" x14ac:dyDescent="0.35">
      <c r="B8" s="166"/>
      <c r="C8" s="164"/>
      <c r="D8" s="164"/>
      <c r="E8" s="164"/>
      <c r="F8" s="164"/>
      <c r="G8" s="165"/>
    </row>
    <row r="9" spans="2:7" x14ac:dyDescent="0.35">
      <c r="B9" s="163"/>
      <c r="C9" s="164"/>
      <c r="D9" s="164"/>
      <c r="E9" s="164"/>
      <c r="F9" s="164"/>
      <c r="G9" s="165"/>
    </row>
    <row r="10" spans="2:7" x14ac:dyDescent="0.35">
      <c r="B10" s="163"/>
      <c r="C10" s="164"/>
      <c r="D10" s="164"/>
      <c r="E10" s="164"/>
      <c r="F10" s="164"/>
      <c r="G10" s="165"/>
    </row>
    <row r="11" spans="2:7" x14ac:dyDescent="0.35">
      <c r="B11" s="166" t="s">
        <v>104</v>
      </c>
      <c r="C11" s="167"/>
      <c r="D11" s="167"/>
      <c r="E11" s="167"/>
      <c r="F11" s="167"/>
      <c r="G11" s="168"/>
    </row>
    <row r="12" spans="2:7" x14ac:dyDescent="0.35">
      <c r="B12" s="166"/>
      <c r="C12" s="167"/>
      <c r="D12" s="167"/>
      <c r="E12" s="167"/>
      <c r="F12" s="167"/>
      <c r="G12" s="168"/>
    </row>
    <row r="13" spans="2:7" ht="13.9" thickBot="1" x14ac:dyDescent="0.4">
      <c r="B13" s="185"/>
      <c r="C13" s="186"/>
      <c r="D13" s="186"/>
      <c r="E13" s="186"/>
      <c r="F13" s="186"/>
      <c r="G13" s="187"/>
    </row>
    <row r="29" spans="2:8" ht="13.9" thickBot="1" x14ac:dyDescent="0.4"/>
    <row r="30" spans="2:8" ht="13.9" thickBot="1" x14ac:dyDescent="0.4">
      <c r="G30" s="42" t="s">
        <v>6</v>
      </c>
    </row>
    <row r="31" spans="2:8" ht="27.4" thickBot="1" x14ac:dyDescent="0.4">
      <c r="B31" s="29" t="s">
        <v>7</v>
      </c>
      <c r="C31" s="30" t="s">
        <v>2</v>
      </c>
      <c r="D31" s="30" t="s">
        <v>8</v>
      </c>
      <c r="E31" s="30" t="s">
        <v>9</v>
      </c>
      <c r="F31" s="37" t="s">
        <v>10</v>
      </c>
      <c r="G31" s="43"/>
    </row>
    <row r="32" spans="2:8" ht="13.9" thickBot="1" x14ac:dyDescent="0.4">
      <c r="B32" s="34" t="s">
        <v>11</v>
      </c>
      <c r="C32" s="35" t="s">
        <v>12</v>
      </c>
      <c r="D32" s="36">
        <v>12100000</v>
      </c>
      <c r="E32" s="35"/>
      <c r="F32" s="38"/>
      <c r="G32" s="45"/>
      <c r="H32" s="147"/>
    </row>
    <row r="33" spans="2:8" ht="13.9" thickBot="1" x14ac:dyDescent="0.4">
      <c r="B33" s="34" t="s">
        <v>13</v>
      </c>
      <c r="C33" s="35" t="s">
        <v>14</v>
      </c>
      <c r="D33" s="36">
        <v>5000000</v>
      </c>
      <c r="E33" s="35"/>
      <c r="F33" s="38"/>
      <c r="G33" s="45"/>
      <c r="H33" s="147"/>
    </row>
    <row r="34" spans="2:8" ht="13.9" thickBot="1" x14ac:dyDescent="0.4">
      <c r="B34" s="34" t="s">
        <v>15</v>
      </c>
      <c r="C34" s="35" t="s">
        <v>16</v>
      </c>
      <c r="D34" s="36">
        <v>18000000</v>
      </c>
      <c r="E34" s="35"/>
      <c r="F34" s="38"/>
      <c r="G34" s="45"/>
      <c r="H34" s="147"/>
    </row>
    <row r="35" spans="2:8" ht="13.9" thickBot="1" x14ac:dyDescent="0.4">
      <c r="B35" s="34" t="s">
        <v>5</v>
      </c>
      <c r="C35" s="35" t="s">
        <v>17</v>
      </c>
      <c r="D35" s="36">
        <v>6000000</v>
      </c>
      <c r="E35" s="35"/>
      <c r="F35" s="38"/>
      <c r="G35" s="45"/>
      <c r="H35" s="147"/>
    </row>
    <row r="36" spans="2:8" ht="13.9" thickBot="1" x14ac:dyDescent="0.4">
      <c r="G36" s="45"/>
    </row>
    <row r="37" spans="2:8" x14ac:dyDescent="0.35">
      <c r="B37" s="27" t="s">
        <v>1</v>
      </c>
      <c r="C37" s="14"/>
      <c r="D37" s="14"/>
      <c r="E37" s="14"/>
      <c r="F37" s="14"/>
      <c r="G37" s="46"/>
    </row>
    <row r="38" spans="2:8" ht="7.9" customHeight="1" x14ac:dyDescent="0.35">
      <c r="B38" s="13"/>
      <c r="G38" s="45"/>
    </row>
    <row r="39" spans="2:8" x14ac:dyDescent="0.35">
      <c r="B39" s="169"/>
      <c r="C39" s="170"/>
      <c r="D39" s="170"/>
      <c r="E39" s="170"/>
      <c r="F39" s="170"/>
      <c r="G39" s="45"/>
    </row>
    <row r="40" spans="2:8" x14ac:dyDescent="0.35">
      <c r="B40" s="169"/>
      <c r="C40" s="170"/>
      <c r="D40" s="170"/>
      <c r="E40" s="170"/>
      <c r="F40" s="170"/>
      <c r="G40" s="43"/>
    </row>
    <row r="41" spans="2:8" x14ac:dyDescent="0.35">
      <c r="B41" s="169"/>
      <c r="C41" s="170"/>
      <c r="D41" s="170"/>
      <c r="E41" s="170"/>
      <c r="F41" s="170"/>
      <c r="G41" s="43"/>
    </row>
    <row r="42" spans="2:8" ht="9" customHeight="1" thickBot="1" x14ac:dyDescent="0.4">
      <c r="B42" s="6"/>
      <c r="C42" s="7"/>
      <c r="D42" s="7"/>
      <c r="E42" s="7"/>
      <c r="F42" s="7"/>
      <c r="G42" s="44"/>
    </row>
    <row r="43" spans="2:8" ht="9" customHeight="1" x14ac:dyDescent="0.35"/>
  </sheetData>
  <mergeCells count="4">
    <mergeCell ref="B39:F41"/>
    <mergeCell ref="B2:G4"/>
    <mergeCell ref="B6:G10"/>
    <mergeCell ref="B11:G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96C01-1966-4B9C-8F36-268D00DEF641}">
  <dimension ref="B2:M80"/>
  <sheetViews>
    <sheetView showGridLines="0" zoomScale="110" zoomScaleNormal="110" workbookViewId="0">
      <selection activeCell="B15" sqref="B15"/>
    </sheetView>
  </sheetViews>
  <sheetFormatPr baseColWidth="10" defaultRowHeight="13.5" x14ac:dyDescent="0.35"/>
  <cols>
    <col min="1" max="1" width="2.73046875" style="3" customWidth="1"/>
    <col min="2" max="2" width="36.33203125" style="3" customWidth="1"/>
    <col min="3" max="3" width="11.6640625" style="3" customWidth="1"/>
    <col min="4" max="4" width="11.73046875" style="3" customWidth="1"/>
    <col min="5" max="5" width="10.1328125" style="3" customWidth="1"/>
    <col min="6" max="6" width="19.33203125" style="3" customWidth="1"/>
    <col min="7" max="7" width="15.33203125" style="3" bestFit="1" customWidth="1"/>
    <col min="8" max="8" width="11.265625" style="3" bestFit="1" customWidth="1"/>
    <col min="9" max="9" width="1.796875" style="3" customWidth="1"/>
    <col min="10" max="10" width="5.3984375" style="47" bestFit="1" customWidth="1"/>
    <col min="11" max="11" width="13.6640625" style="47" customWidth="1"/>
    <col min="12" max="12" width="12.73046875" style="47" bestFit="1" customWidth="1"/>
    <col min="13" max="13" width="6.46484375" style="47" customWidth="1"/>
    <col min="14" max="16384" width="10.6640625" style="3"/>
  </cols>
  <sheetData>
    <row r="2" spans="2:13" x14ac:dyDescent="0.35">
      <c r="B2" s="195" t="s">
        <v>105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2:13" ht="13.9" thickBot="1" x14ac:dyDescent="0.4">
      <c r="K4" s="224"/>
    </row>
    <row r="5" spans="2:13" x14ac:dyDescent="0.35">
      <c r="B5" s="205" t="s">
        <v>18</v>
      </c>
      <c r="C5" s="59" t="s">
        <v>19</v>
      </c>
      <c r="D5" s="203" t="s">
        <v>20</v>
      </c>
      <c r="E5" s="60" t="s">
        <v>21</v>
      </c>
      <c r="F5" s="203" t="s">
        <v>22</v>
      </c>
      <c r="G5" s="60" t="s">
        <v>23</v>
      </c>
      <c r="H5" s="61" t="s">
        <v>18</v>
      </c>
      <c r="K5" s="191" t="s">
        <v>31</v>
      </c>
      <c r="L5" s="191"/>
    </row>
    <row r="6" spans="2:13" x14ac:dyDescent="0.35">
      <c r="B6" s="206"/>
      <c r="C6" s="62" t="s">
        <v>24</v>
      </c>
      <c r="D6" s="204"/>
      <c r="E6" s="63" t="s">
        <v>25</v>
      </c>
      <c r="F6" s="204"/>
      <c r="G6" s="63" t="s">
        <v>26</v>
      </c>
      <c r="H6" s="64" t="s">
        <v>27</v>
      </c>
      <c r="J6" s="48" t="s">
        <v>33</v>
      </c>
      <c r="K6" s="49">
        <v>10462500</v>
      </c>
      <c r="L6" s="50"/>
      <c r="M6" s="48"/>
    </row>
    <row r="7" spans="2:13" x14ac:dyDescent="0.35">
      <c r="B7" s="206"/>
      <c r="C7" s="62" t="s">
        <v>28</v>
      </c>
      <c r="D7" s="63" t="s">
        <v>28</v>
      </c>
      <c r="E7" s="63" t="s">
        <v>28</v>
      </c>
      <c r="F7" s="63" t="s">
        <v>28</v>
      </c>
      <c r="G7" s="63" t="s">
        <v>28</v>
      </c>
      <c r="H7" s="64" t="s">
        <v>28</v>
      </c>
      <c r="K7" s="51"/>
      <c r="L7" s="50"/>
    </row>
    <row r="8" spans="2:13" ht="13.9" thickBot="1" x14ac:dyDescent="0.4">
      <c r="B8" s="80" t="s">
        <v>29</v>
      </c>
      <c r="C8" s="78">
        <v>10000000</v>
      </c>
      <c r="D8" s="78">
        <v>3500000</v>
      </c>
      <c r="E8" s="81">
        <v>450000</v>
      </c>
      <c r="F8" s="78">
        <f>+C8+D8+E8</f>
        <v>13950000</v>
      </c>
      <c r="G8" s="78">
        <v>250000</v>
      </c>
      <c r="H8" s="79">
        <f>+F8+G8</f>
        <v>14200000</v>
      </c>
      <c r="K8" s="83"/>
      <c r="L8" s="82"/>
    </row>
    <row r="9" spans="2:13" ht="3" customHeight="1" x14ac:dyDescent="0.35">
      <c r="B9" s="65"/>
      <c r="C9" s="57"/>
      <c r="D9" s="57"/>
      <c r="E9" s="66"/>
      <c r="F9" s="57"/>
      <c r="G9" s="57"/>
      <c r="H9" s="67"/>
      <c r="K9" s="52"/>
      <c r="L9" s="53"/>
    </row>
    <row r="10" spans="2:13" x14ac:dyDescent="0.35">
      <c r="B10" s="68" t="s">
        <v>30</v>
      </c>
      <c r="C10" s="57"/>
      <c r="D10" s="57"/>
      <c r="E10" s="66"/>
      <c r="F10" s="57"/>
      <c r="G10" s="57"/>
      <c r="H10" s="67"/>
      <c r="K10" s="52"/>
      <c r="L10" s="53"/>
    </row>
    <row r="11" spans="2:13" x14ac:dyDescent="0.35">
      <c r="B11" s="69" t="s">
        <v>32</v>
      </c>
      <c r="C11" s="57">
        <v>0</v>
      </c>
      <c r="D11" s="57">
        <v>0</v>
      </c>
      <c r="E11" s="66">
        <v>1000000</v>
      </c>
      <c r="F11" s="57">
        <f>+E11</f>
        <v>1000000</v>
      </c>
      <c r="G11" s="57">
        <v>0</v>
      </c>
      <c r="H11" s="67">
        <f>+F11+G11</f>
        <v>1000000</v>
      </c>
      <c r="K11" s="84"/>
      <c r="L11" s="85"/>
    </row>
    <row r="12" spans="2:13" x14ac:dyDescent="0.35">
      <c r="B12" s="69" t="s">
        <v>35</v>
      </c>
      <c r="C12" s="57">
        <v>0</v>
      </c>
      <c r="D12" s="57">
        <v>0</v>
      </c>
      <c r="E12" s="66">
        <v>-100000</v>
      </c>
      <c r="F12" s="57">
        <f>+E12</f>
        <v>-100000</v>
      </c>
      <c r="G12" s="57">
        <v>0</v>
      </c>
      <c r="H12" s="67">
        <f t="shared" ref="H12:H16" si="0">+F12+G12</f>
        <v>-100000</v>
      </c>
      <c r="K12" s="86"/>
      <c r="L12" s="87"/>
    </row>
    <row r="13" spans="2:13" x14ac:dyDescent="0.35">
      <c r="B13" s="69" t="s">
        <v>36</v>
      </c>
      <c r="C13" s="57">
        <v>0</v>
      </c>
      <c r="D13" s="57">
        <v>0</v>
      </c>
      <c r="E13" s="66">
        <v>-20000</v>
      </c>
      <c r="F13" s="57">
        <f>+E13</f>
        <v>-20000</v>
      </c>
      <c r="G13" s="57">
        <v>0</v>
      </c>
      <c r="H13" s="67">
        <f t="shared" si="0"/>
        <v>-20000</v>
      </c>
      <c r="K13" s="88"/>
      <c r="L13" s="89"/>
    </row>
    <row r="14" spans="2:13" x14ac:dyDescent="0.35">
      <c r="B14" s="69" t="s">
        <v>37</v>
      </c>
      <c r="C14" s="57">
        <v>0</v>
      </c>
      <c r="D14" s="66">
        <v>-400000</v>
      </c>
      <c r="E14" s="57">
        <v>0</v>
      </c>
      <c r="F14" s="57">
        <f>+D14+E14</f>
        <v>-400000</v>
      </c>
      <c r="G14" s="57">
        <v>0</v>
      </c>
      <c r="H14" s="67">
        <f t="shared" si="0"/>
        <v>-400000</v>
      </c>
    </row>
    <row r="15" spans="2:13" x14ac:dyDescent="0.35">
      <c r="B15" s="69" t="s">
        <v>38</v>
      </c>
      <c r="C15" s="57">
        <v>0</v>
      </c>
      <c r="D15" s="66">
        <v>-300000</v>
      </c>
      <c r="E15" s="57">
        <v>0</v>
      </c>
      <c r="F15" s="57">
        <f>+D15+E15</f>
        <v>-300000</v>
      </c>
      <c r="G15" s="57">
        <v>0</v>
      </c>
      <c r="H15" s="67">
        <f t="shared" si="0"/>
        <v>-300000</v>
      </c>
      <c r="K15" s="225"/>
      <c r="L15" s="225"/>
    </row>
    <row r="16" spans="2:13" x14ac:dyDescent="0.35">
      <c r="B16" s="69" t="s">
        <v>39</v>
      </c>
      <c r="C16" s="57">
        <v>0</v>
      </c>
      <c r="D16" s="66">
        <v>2000000</v>
      </c>
      <c r="E16" s="57">
        <v>0</v>
      </c>
      <c r="F16" s="57">
        <f>+D16+E16</f>
        <v>2000000</v>
      </c>
      <c r="G16" s="57">
        <v>60000</v>
      </c>
      <c r="H16" s="67">
        <f t="shared" si="0"/>
        <v>2060000</v>
      </c>
      <c r="J16" s="48"/>
      <c r="K16" s="108"/>
      <c r="L16" s="82"/>
    </row>
    <row r="17" spans="2:12" ht="5.25" customHeight="1" x14ac:dyDescent="0.35">
      <c r="B17" s="70"/>
      <c r="C17" s="54"/>
      <c r="D17" s="54"/>
      <c r="E17" s="55"/>
      <c r="F17" s="54"/>
      <c r="G17" s="54"/>
      <c r="H17" s="71"/>
      <c r="K17" s="108"/>
      <c r="L17" s="82"/>
    </row>
    <row r="18" spans="2:12" ht="13.9" thickBot="1" x14ac:dyDescent="0.4">
      <c r="B18" s="72" t="s">
        <v>40</v>
      </c>
      <c r="C18" s="56">
        <f t="shared" ref="C18:H18" si="1">SUM(C11:C17)</f>
        <v>0</v>
      </c>
      <c r="D18" s="56">
        <f t="shared" si="1"/>
        <v>1300000</v>
      </c>
      <c r="E18" s="56">
        <f t="shared" si="1"/>
        <v>880000</v>
      </c>
      <c r="F18" s="56">
        <f t="shared" si="1"/>
        <v>2180000</v>
      </c>
      <c r="G18" s="56">
        <f t="shared" si="1"/>
        <v>60000</v>
      </c>
      <c r="H18" s="73">
        <f t="shared" si="1"/>
        <v>2240000</v>
      </c>
      <c r="K18" s="82"/>
      <c r="L18" s="82"/>
    </row>
    <row r="19" spans="2:12" ht="4.9000000000000004" customHeight="1" thickTop="1" x14ac:dyDescent="0.35">
      <c r="B19" s="74"/>
      <c r="C19" s="57"/>
      <c r="D19" s="57"/>
      <c r="E19" s="57"/>
      <c r="F19" s="57"/>
      <c r="G19" s="57"/>
      <c r="H19" s="67"/>
      <c r="K19" s="53"/>
      <c r="L19" s="53"/>
    </row>
    <row r="20" spans="2:12" x14ac:dyDescent="0.35">
      <c r="B20" s="75" t="s">
        <v>41</v>
      </c>
      <c r="C20" s="58">
        <f t="shared" ref="C20:H20" si="2">+C18+C8</f>
        <v>10000000</v>
      </c>
      <c r="D20" s="58">
        <f t="shared" si="2"/>
        <v>4800000</v>
      </c>
      <c r="E20" s="58">
        <f t="shared" si="2"/>
        <v>1330000</v>
      </c>
      <c r="F20" s="58">
        <f t="shared" si="2"/>
        <v>16130000</v>
      </c>
      <c r="G20" s="58">
        <f t="shared" si="2"/>
        <v>310000</v>
      </c>
      <c r="H20" s="76">
        <f t="shared" si="2"/>
        <v>16440000</v>
      </c>
      <c r="K20" s="226"/>
      <c r="L20" s="226"/>
    </row>
    <row r="21" spans="2:12" ht="13.9" thickBot="1" x14ac:dyDescent="0.4">
      <c r="B21" s="77"/>
      <c r="C21" s="78"/>
      <c r="D21" s="78"/>
      <c r="E21" s="78"/>
      <c r="F21" s="78"/>
      <c r="G21" s="78"/>
      <c r="H21" s="79"/>
      <c r="K21" s="227"/>
      <c r="L21" s="228"/>
    </row>
    <row r="22" spans="2:12" ht="13.9" thickBot="1" x14ac:dyDescent="0.4"/>
    <row r="23" spans="2:12" x14ac:dyDescent="0.35">
      <c r="B23" s="196" t="s">
        <v>106</v>
      </c>
      <c r="C23" s="197"/>
      <c r="D23" s="197"/>
      <c r="E23" s="197"/>
      <c r="F23" s="197"/>
      <c r="G23" s="197"/>
      <c r="H23" s="198"/>
    </row>
    <row r="24" spans="2:12" ht="13.9" thickBot="1" x14ac:dyDescent="0.4">
      <c r="B24" s="200"/>
      <c r="C24" s="201"/>
      <c r="D24" s="201"/>
      <c r="E24" s="201"/>
      <c r="F24" s="201"/>
      <c r="G24" s="201"/>
      <c r="H24" s="202"/>
    </row>
    <row r="26" spans="2:12" x14ac:dyDescent="0.35">
      <c r="B26" s="2" t="s">
        <v>42</v>
      </c>
      <c r="F26" s="223"/>
    </row>
    <row r="27" spans="2:12" ht="13.9" thickBot="1" x14ac:dyDescent="0.4"/>
    <row r="28" spans="2:12" ht="13.9" thickBot="1" x14ac:dyDescent="0.4">
      <c r="B28" s="90" t="s">
        <v>43</v>
      </c>
      <c r="C28" s="91" t="s">
        <v>44</v>
      </c>
      <c r="D28" s="91" t="s">
        <v>45</v>
      </c>
      <c r="E28" s="92"/>
      <c r="F28" s="101" t="s">
        <v>44</v>
      </c>
      <c r="H28" s="42" t="s">
        <v>6</v>
      </c>
    </row>
    <row r="29" spans="2:12" x14ac:dyDescent="0.35">
      <c r="B29" s="93" t="s">
        <v>32</v>
      </c>
      <c r="C29" s="94"/>
      <c r="D29" s="95"/>
      <c r="E29" s="92"/>
      <c r="F29" s="96"/>
      <c r="H29" s="46"/>
    </row>
    <row r="30" spans="2:12" x14ac:dyDescent="0.35">
      <c r="B30" s="93" t="s">
        <v>35</v>
      </c>
      <c r="C30" s="94"/>
      <c r="D30" s="95"/>
      <c r="E30" s="92"/>
      <c r="F30" s="94"/>
      <c r="H30" s="45"/>
    </row>
    <row r="31" spans="2:12" ht="13.9" thickBot="1" x14ac:dyDescent="0.4">
      <c r="B31" s="93" t="s">
        <v>36</v>
      </c>
      <c r="C31" s="94"/>
      <c r="D31" s="95"/>
      <c r="E31" s="92"/>
      <c r="F31" s="94"/>
      <c r="H31" s="45"/>
    </row>
    <row r="32" spans="2:12" ht="13.9" thickBot="1" x14ac:dyDescent="0.4">
      <c r="B32" s="93" t="s">
        <v>37</v>
      </c>
      <c r="C32" s="94"/>
      <c r="D32" s="95"/>
      <c r="E32" s="92"/>
      <c r="F32" s="94"/>
      <c r="H32" s="45"/>
      <c r="J32" s="148"/>
    </row>
    <row r="33" spans="2:13" x14ac:dyDescent="0.35">
      <c r="B33" s="93" t="s">
        <v>38</v>
      </c>
      <c r="C33" s="94"/>
      <c r="D33" s="95"/>
      <c r="E33" s="92"/>
      <c r="F33" s="94"/>
      <c r="H33" s="45"/>
    </row>
    <row r="34" spans="2:13" ht="13.9" thickBot="1" x14ac:dyDescent="0.4">
      <c r="B34" s="97" t="s">
        <v>39</v>
      </c>
      <c r="C34" s="98"/>
      <c r="D34" s="99"/>
      <c r="E34" s="92"/>
      <c r="F34" s="98"/>
      <c r="H34" s="124"/>
    </row>
    <row r="35" spans="2:13" ht="13.9" thickBot="1" x14ac:dyDescent="0.4">
      <c r="H35" s="43"/>
    </row>
    <row r="36" spans="2:13" x14ac:dyDescent="0.35">
      <c r="B36" s="27" t="s">
        <v>1</v>
      </c>
      <c r="C36" s="14"/>
      <c r="D36" s="14"/>
      <c r="E36" s="14"/>
      <c r="F36" s="14"/>
      <c r="G36" s="14"/>
      <c r="H36" s="188"/>
    </row>
    <row r="37" spans="2:13" ht="7.15" customHeight="1" thickBot="1" x14ac:dyDescent="0.4">
      <c r="B37" s="13"/>
      <c r="H37" s="189"/>
    </row>
    <row r="38" spans="2:13" ht="14.25" customHeight="1" x14ac:dyDescent="0.35">
      <c r="B38" s="196"/>
      <c r="C38" s="197"/>
      <c r="D38" s="197"/>
      <c r="E38" s="197"/>
      <c r="F38" s="197"/>
      <c r="G38" s="198"/>
      <c r="H38" s="189"/>
    </row>
    <row r="39" spans="2:13" ht="14.25" customHeight="1" x14ac:dyDescent="0.35">
      <c r="B39" s="169"/>
      <c r="C39" s="248"/>
      <c r="D39" s="248"/>
      <c r="E39" s="248"/>
      <c r="F39" s="248"/>
      <c r="G39" s="199"/>
      <c r="H39" s="189"/>
    </row>
    <row r="40" spans="2:13" ht="14.25" customHeight="1" thickBot="1" x14ac:dyDescent="0.4">
      <c r="B40" s="200"/>
      <c r="C40" s="201"/>
      <c r="D40" s="201"/>
      <c r="E40" s="201"/>
      <c r="F40" s="201"/>
      <c r="G40" s="202"/>
      <c r="H40" s="189"/>
    </row>
    <row r="41" spans="2:13" ht="10.15" customHeight="1" x14ac:dyDescent="0.35">
      <c r="B41" s="13"/>
      <c r="H41" s="189"/>
    </row>
    <row r="42" spans="2:13" ht="14.65" customHeight="1" thickBot="1" x14ac:dyDescent="0.4">
      <c r="B42" s="13" t="s">
        <v>48</v>
      </c>
      <c r="C42" s="100">
        <f>+D16</f>
        <v>2000000</v>
      </c>
      <c r="H42" s="189"/>
    </row>
    <row r="43" spans="2:13" ht="14.65" customHeight="1" thickBot="1" x14ac:dyDescent="0.4">
      <c r="B43" s="109" t="s">
        <v>49</v>
      </c>
      <c r="C43" s="110">
        <f>+C42*0.3</f>
        <v>600000</v>
      </c>
      <c r="H43" s="189"/>
    </row>
    <row r="44" spans="2:13" s="113" customFormat="1" ht="5.65" customHeight="1" thickBot="1" x14ac:dyDescent="0.4">
      <c r="B44" s="111"/>
      <c r="C44" s="112"/>
      <c r="H44" s="189"/>
      <c r="J44" s="114"/>
      <c r="K44" s="114"/>
      <c r="L44" s="114"/>
      <c r="M44" s="114"/>
    </row>
    <row r="45" spans="2:13" s="113" customFormat="1" ht="14.25" customHeight="1" x14ac:dyDescent="0.35">
      <c r="B45" s="118" t="s">
        <v>37</v>
      </c>
      <c r="C45" s="115"/>
      <c r="H45" s="189"/>
      <c r="J45" s="114"/>
      <c r="K45" s="114"/>
      <c r="L45" s="114"/>
      <c r="M45" s="114"/>
    </row>
    <row r="46" spans="2:13" s="113" customFormat="1" ht="14.25" customHeight="1" x14ac:dyDescent="0.35">
      <c r="B46" s="119" t="s">
        <v>38</v>
      </c>
      <c r="C46" s="116"/>
      <c r="H46" s="189"/>
      <c r="J46" s="114"/>
      <c r="K46" s="114"/>
      <c r="L46" s="114"/>
      <c r="M46" s="114"/>
    </row>
    <row r="47" spans="2:13" s="113" customFormat="1" ht="14.65" customHeight="1" thickBot="1" x14ac:dyDescent="0.4">
      <c r="B47" s="119" t="s">
        <v>50</v>
      </c>
      <c r="C47" s="116"/>
      <c r="H47" s="189"/>
      <c r="J47" s="114"/>
      <c r="K47" s="114"/>
      <c r="L47" s="114"/>
      <c r="M47" s="114"/>
    </row>
    <row r="48" spans="2:13" ht="14.65" customHeight="1" thickBot="1" x14ac:dyDescent="0.4">
      <c r="B48" s="120" t="s">
        <v>51</v>
      </c>
      <c r="C48" s="117"/>
      <c r="H48" s="189"/>
    </row>
    <row r="49" spans="2:13" ht="14.65" customHeight="1" thickBot="1" x14ac:dyDescent="0.4">
      <c r="B49" s="6"/>
      <c r="C49" s="7"/>
      <c r="D49" s="7"/>
      <c r="E49" s="7"/>
      <c r="F49" s="7"/>
      <c r="G49" s="7"/>
      <c r="H49" s="190"/>
    </row>
    <row r="50" spans="2:13" x14ac:dyDescent="0.35">
      <c r="H50" s="192"/>
    </row>
    <row r="51" spans="2:13" x14ac:dyDescent="0.35">
      <c r="H51" s="193"/>
    </row>
    <row r="52" spans="2:13" x14ac:dyDescent="0.35">
      <c r="H52" s="193"/>
    </row>
    <row r="53" spans="2:13" x14ac:dyDescent="0.35">
      <c r="B53" s="2" t="s">
        <v>107</v>
      </c>
      <c r="H53" s="193"/>
    </row>
    <row r="54" spans="2:13" ht="13.9" thickBot="1" x14ac:dyDescent="0.4">
      <c r="H54" s="193"/>
    </row>
    <row r="55" spans="2:13" ht="13.9" thickBot="1" x14ac:dyDescent="0.4">
      <c r="B55" s="174" t="s">
        <v>2</v>
      </c>
      <c r="C55" s="194"/>
      <c r="D55" s="194"/>
      <c r="E55" s="175"/>
      <c r="F55" s="42" t="s">
        <v>3</v>
      </c>
      <c r="G55" s="17" t="s">
        <v>4</v>
      </c>
      <c r="H55" s="188"/>
      <c r="K55" s="191" t="s">
        <v>31</v>
      </c>
      <c r="L55" s="191"/>
    </row>
    <row r="56" spans="2:13" x14ac:dyDescent="0.35">
      <c r="B56" s="16" t="s">
        <v>46</v>
      </c>
      <c r="C56" s="9">
        <v>1</v>
      </c>
      <c r="D56" s="9" t="s">
        <v>46</v>
      </c>
      <c r="E56" s="12"/>
      <c r="F56" s="107"/>
      <c r="G56" s="121"/>
      <c r="H56" s="189"/>
      <c r="J56" s="229"/>
      <c r="K56" s="230"/>
      <c r="L56" s="231"/>
      <c r="M56" s="229"/>
    </row>
    <row r="57" spans="2:13" x14ac:dyDescent="0.35">
      <c r="B57" s="104"/>
      <c r="E57" s="5"/>
      <c r="F57" s="102"/>
      <c r="G57" s="122"/>
      <c r="H57" s="189"/>
      <c r="J57" s="229"/>
      <c r="K57" s="232"/>
      <c r="L57" s="231"/>
      <c r="M57" s="229"/>
    </row>
    <row r="58" spans="2:13" x14ac:dyDescent="0.35">
      <c r="B58" s="13"/>
      <c r="E58" s="5"/>
      <c r="F58" s="102"/>
      <c r="G58" s="122"/>
      <c r="H58" s="189"/>
      <c r="J58" s="229"/>
      <c r="K58" s="233"/>
      <c r="L58" s="234"/>
      <c r="M58" s="229"/>
    </row>
    <row r="59" spans="2:13" ht="13.9" thickBot="1" x14ac:dyDescent="0.4">
      <c r="B59" s="6"/>
      <c r="C59" s="7"/>
      <c r="D59" s="7"/>
      <c r="E59" s="8"/>
      <c r="F59" s="103"/>
      <c r="G59" s="123"/>
      <c r="H59" s="190"/>
      <c r="J59" s="229"/>
      <c r="K59" s="232"/>
      <c r="L59" s="235"/>
      <c r="M59" s="229"/>
    </row>
    <row r="60" spans="2:13" x14ac:dyDescent="0.35">
      <c r="B60" s="105"/>
      <c r="C60" s="9"/>
      <c r="D60" s="106"/>
      <c r="E60" s="12"/>
      <c r="F60" s="107"/>
      <c r="G60" s="121"/>
      <c r="H60" s="188"/>
      <c r="J60" s="229"/>
      <c r="K60" s="232"/>
      <c r="L60" s="235"/>
      <c r="M60" s="229"/>
    </row>
    <row r="61" spans="2:13" x14ac:dyDescent="0.35">
      <c r="B61" s="104"/>
      <c r="E61" s="5"/>
      <c r="F61" s="102"/>
      <c r="G61" s="122"/>
      <c r="H61" s="189"/>
      <c r="J61" s="229"/>
      <c r="K61" s="236"/>
      <c r="L61" s="237"/>
      <c r="M61" s="229"/>
    </row>
    <row r="62" spans="2:13" x14ac:dyDescent="0.35">
      <c r="B62" s="13"/>
      <c r="C62" s="100"/>
      <c r="E62" s="5"/>
      <c r="F62" s="102"/>
      <c r="G62" s="122"/>
      <c r="H62" s="189"/>
      <c r="J62" s="229"/>
      <c r="K62" s="238"/>
      <c r="L62" s="239"/>
      <c r="M62" s="229"/>
    </row>
    <row r="63" spans="2:13" ht="13.9" thickBot="1" x14ac:dyDescent="0.4">
      <c r="B63" s="6"/>
      <c r="C63" s="7"/>
      <c r="D63" s="7"/>
      <c r="E63" s="8"/>
      <c r="F63" s="103"/>
      <c r="G63" s="123"/>
      <c r="H63" s="190"/>
      <c r="J63" s="229"/>
      <c r="K63" s="240"/>
      <c r="L63" s="241"/>
      <c r="M63" s="229"/>
    </row>
    <row r="64" spans="2:13" x14ac:dyDescent="0.35">
      <c r="B64" s="105"/>
      <c r="C64" s="9"/>
      <c r="D64" s="106"/>
      <c r="E64" s="12"/>
      <c r="F64" s="107"/>
      <c r="G64" s="121"/>
      <c r="H64" s="188"/>
      <c r="J64" s="229"/>
      <c r="K64" s="114"/>
      <c r="L64" s="114"/>
      <c r="M64" s="229"/>
    </row>
    <row r="65" spans="2:13" x14ac:dyDescent="0.35">
      <c r="B65" s="104"/>
      <c r="E65" s="5"/>
      <c r="F65" s="102"/>
      <c r="G65" s="122"/>
      <c r="H65" s="189"/>
      <c r="J65" s="229"/>
      <c r="K65" s="243"/>
      <c r="L65" s="243"/>
      <c r="M65" s="229"/>
    </row>
    <row r="66" spans="2:13" x14ac:dyDescent="0.35">
      <c r="B66" s="13"/>
      <c r="C66" s="100"/>
      <c r="E66" s="5"/>
      <c r="F66" s="102"/>
      <c r="G66" s="122"/>
      <c r="H66" s="189"/>
      <c r="J66" s="229"/>
      <c r="K66" s="235"/>
      <c r="L66" s="234"/>
      <c r="M66" s="229"/>
    </row>
    <row r="67" spans="2:13" ht="13.9" thickBot="1" x14ac:dyDescent="0.4">
      <c r="B67" s="6"/>
      <c r="C67" s="7"/>
      <c r="D67" s="7"/>
      <c r="E67" s="8"/>
      <c r="F67" s="103"/>
      <c r="G67" s="123"/>
      <c r="H67" s="190"/>
      <c r="J67" s="229"/>
      <c r="K67" s="235"/>
      <c r="L67" s="234"/>
      <c r="M67" s="229"/>
    </row>
    <row r="68" spans="2:13" x14ac:dyDescent="0.35">
      <c r="B68" s="105"/>
      <c r="C68" s="9"/>
      <c r="D68" s="106"/>
      <c r="E68" s="12"/>
      <c r="F68" s="107"/>
      <c r="G68" s="121"/>
      <c r="H68" s="188"/>
      <c r="J68" s="229"/>
      <c r="K68" s="234"/>
      <c r="L68" s="234"/>
      <c r="M68" s="229"/>
    </row>
    <row r="69" spans="2:13" x14ac:dyDescent="0.35">
      <c r="B69" s="104"/>
      <c r="E69" s="5"/>
      <c r="F69" s="102"/>
      <c r="G69" s="122"/>
      <c r="H69" s="189"/>
      <c r="J69" s="229"/>
      <c r="K69" s="242"/>
      <c r="L69" s="242"/>
      <c r="M69" s="229"/>
    </row>
    <row r="70" spans="2:13" x14ac:dyDescent="0.35">
      <c r="B70" s="13"/>
      <c r="C70" s="100"/>
      <c r="E70" s="5"/>
      <c r="F70" s="102"/>
      <c r="G70" s="122"/>
      <c r="H70" s="189"/>
      <c r="J70" s="229"/>
      <c r="K70" s="244"/>
      <c r="L70" s="244"/>
      <c r="M70" s="229"/>
    </row>
    <row r="71" spans="2:13" ht="13.9" thickBot="1" x14ac:dyDescent="0.4">
      <c r="B71" s="6"/>
      <c r="C71" s="7"/>
      <c r="D71" s="7"/>
      <c r="E71" s="8"/>
      <c r="F71" s="103"/>
      <c r="G71" s="123"/>
      <c r="H71" s="190"/>
      <c r="J71" s="229"/>
      <c r="K71" s="245"/>
      <c r="L71" s="245"/>
      <c r="M71" s="229"/>
    </row>
    <row r="72" spans="2:13" x14ac:dyDescent="0.35">
      <c r="B72" s="105"/>
      <c r="C72" s="9"/>
      <c r="D72" s="106"/>
      <c r="E72" s="12"/>
      <c r="F72" s="107"/>
      <c r="G72" s="121"/>
      <c r="H72" s="188"/>
      <c r="J72" s="114"/>
      <c r="K72" s="246"/>
      <c r="L72" s="246"/>
      <c r="M72" s="114"/>
    </row>
    <row r="73" spans="2:13" x14ac:dyDescent="0.35">
      <c r="B73" s="104"/>
      <c r="E73" s="5"/>
      <c r="F73" s="102"/>
      <c r="G73" s="122"/>
      <c r="H73" s="189"/>
      <c r="K73" s="247"/>
      <c r="L73" s="247"/>
    </row>
    <row r="74" spans="2:13" x14ac:dyDescent="0.35">
      <c r="B74" s="13"/>
      <c r="C74" s="100"/>
      <c r="E74" s="5"/>
      <c r="F74" s="102"/>
      <c r="G74" s="122"/>
      <c r="H74" s="189"/>
    </row>
    <row r="75" spans="2:13" ht="13.9" thickBot="1" x14ac:dyDescent="0.4">
      <c r="B75" s="6"/>
      <c r="C75" s="7"/>
      <c r="D75" s="7"/>
      <c r="E75" s="8"/>
      <c r="F75" s="103"/>
      <c r="G75" s="123"/>
      <c r="H75" s="190"/>
    </row>
    <row r="76" spans="2:13" x14ac:dyDescent="0.35">
      <c r="B76" s="105"/>
      <c r="C76" s="9"/>
      <c r="D76" s="106"/>
      <c r="E76" s="12"/>
      <c r="F76" s="107"/>
      <c r="G76" s="121"/>
      <c r="H76" s="189"/>
    </row>
    <row r="77" spans="2:13" ht="14.25" customHeight="1" x14ac:dyDescent="0.35">
      <c r="B77" s="104"/>
      <c r="E77" s="5"/>
      <c r="F77" s="102"/>
      <c r="G77" s="122"/>
      <c r="H77" s="189"/>
    </row>
    <row r="78" spans="2:13" ht="14.25" customHeight="1" x14ac:dyDescent="0.35">
      <c r="B78" s="13"/>
      <c r="C78" s="100"/>
      <c r="E78" s="5"/>
      <c r="F78" s="102"/>
      <c r="G78" s="122"/>
      <c r="H78" s="189"/>
    </row>
    <row r="79" spans="2:13" ht="14.65" customHeight="1" thickBot="1" x14ac:dyDescent="0.4">
      <c r="B79" s="6"/>
      <c r="C79" s="7"/>
      <c r="D79" s="7"/>
      <c r="E79" s="8"/>
      <c r="F79" s="103"/>
      <c r="G79" s="123"/>
      <c r="H79" s="190"/>
    </row>
    <row r="80" spans="2:13" ht="13.9" thickBot="1" x14ac:dyDescent="0.4">
      <c r="H80" s="42"/>
    </row>
  </sheetData>
  <mergeCells count="19">
    <mergeCell ref="B2:L2"/>
    <mergeCell ref="K5:L5"/>
    <mergeCell ref="B23:H24"/>
    <mergeCell ref="D5:D6"/>
    <mergeCell ref="F5:F6"/>
    <mergeCell ref="K15:L15"/>
    <mergeCell ref="B5:B7"/>
    <mergeCell ref="B38:G40"/>
    <mergeCell ref="H36:H49"/>
    <mergeCell ref="H50:H54"/>
    <mergeCell ref="H55:H59"/>
    <mergeCell ref="H60:H63"/>
    <mergeCell ref="B55:E55"/>
    <mergeCell ref="H68:H71"/>
    <mergeCell ref="H72:H75"/>
    <mergeCell ref="H76:H79"/>
    <mergeCell ref="K55:L55"/>
    <mergeCell ref="K65:L65"/>
    <mergeCell ref="H64:H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3DEA-ECC9-4FE0-830C-F9C67514C32F}">
  <dimension ref="B1:G77"/>
  <sheetViews>
    <sheetView showGridLines="0" zoomScale="120" zoomScaleNormal="120" workbookViewId="0">
      <selection activeCell="D82" sqref="D82"/>
    </sheetView>
  </sheetViews>
  <sheetFormatPr baseColWidth="10" defaultRowHeight="13.5" x14ac:dyDescent="0.35"/>
  <cols>
    <col min="1" max="1" width="3.796875" style="3" customWidth="1"/>
    <col min="2" max="2" width="11.19921875" style="3" customWidth="1"/>
    <col min="3" max="3" width="26.3984375" style="3" customWidth="1"/>
    <col min="4" max="4" width="11.3984375" style="3" bestFit="1" customWidth="1"/>
    <col min="5" max="5" width="15.9296875" style="3" customWidth="1"/>
    <col min="6" max="6" width="16.265625" style="3" customWidth="1"/>
    <col min="7" max="16384" width="10.6640625" style="3"/>
  </cols>
  <sheetData>
    <row r="1" spans="2:7" ht="13.9" thickBot="1" x14ac:dyDescent="0.4"/>
    <row r="2" spans="2:7" x14ac:dyDescent="0.35">
      <c r="B2" s="209" t="s">
        <v>110</v>
      </c>
      <c r="C2" s="210"/>
      <c r="D2" s="210"/>
      <c r="E2" s="210"/>
      <c r="F2" s="210"/>
      <c r="G2" s="211"/>
    </row>
    <row r="3" spans="2:7" x14ac:dyDescent="0.35">
      <c r="B3" s="212"/>
      <c r="C3" s="213"/>
      <c r="D3" s="213"/>
      <c r="E3" s="213"/>
      <c r="F3" s="213"/>
      <c r="G3" s="214"/>
    </row>
    <row r="4" spans="2:7" ht="13.9" thickBot="1" x14ac:dyDescent="0.4">
      <c r="B4" s="215"/>
      <c r="C4" s="216"/>
      <c r="D4" s="216"/>
      <c r="E4" s="216"/>
      <c r="F4" s="216"/>
      <c r="G4" s="217"/>
    </row>
    <row r="6" spans="2:7" ht="6.75" customHeight="1" thickBot="1" x14ac:dyDescent="0.4"/>
    <row r="7" spans="2:7" ht="13.9" thickBot="1" x14ac:dyDescent="0.4">
      <c r="B7" s="127" t="s">
        <v>52</v>
      </c>
      <c r="C7" s="128" t="s">
        <v>53</v>
      </c>
      <c r="D7" s="129" t="s">
        <v>54</v>
      </c>
      <c r="E7" s="129" t="s">
        <v>55</v>
      </c>
      <c r="F7" s="129" t="s">
        <v>108</v>
      </c>
    </row>
    <row r="8" spans="2:7" ht="13.9" thickBot="1" x14ac:dyDescent="0.4">
      <c r="B8" s="31" t="s">
        <v>56</v>
      </c>
      <c r="C8" s="32" t="s">
        <v>57</v>
      </c>
      <c r="D8" s="35">
        <v>350</v>
      </c>
      <c r="E8" s="36">
        <v>40000</v>
      </c>
      <c r="F8" s="33">
        <f>+E8*D8</f>
        <v>14000000</v>
      </c>
    </row>
    <row r="9" spans="2:7" ht="13.9" thickBot="1" x14ac:dyDescent="0.4">
      <c r="B9" s="31" t="s">
        <v>58</v>
      </c>
      <c r="C9" s="32" t="s">
        <v>59</v>
      </c>
      <c r="D9" s="130"/>
      <c r="E9" s="131"/>
      <c r="F9" s="33">
        <v>400000</v>
      </c>
    </row>
    <row r="10" spans="2:7" ht="13.9" thickBot="1" x14ac:dyDescent="0.4">
      <c r="B10" s="31" t="s">
        <v>56</v>
      </c>
      <c r="C10" s="32" t="s">
        <v>109</v>
      </c>
      <c r="D10" s="130"/>
      <c r="E10" s="131"/>
      <c r="F10" s="33">
        <v>76000</v>
      </c>
    </row>
    <row r="12" spans="2:7" ht="13.9" thickBot="1" x14ac:dyDescent="0.4"/>
    <row r="13" spans="2:7" ht="14.65" customHeight="1" thickBot="1" x14ac:dyDescent="0.4">
      <c r="B13" s="132" t="s">
        <v>62</v>
      </c>
      <c r="C13" s="194" t="s">
        <v>2</v>
      </c>
      <c r="D13" s="175"/>
      <c r="E13" s="42" t="s">
        <v>3</v>
      </c>
      <c r="F13" s="42" t="s">
        <v>4</v>
      </c>
    </row>
    <row r="14" spans="2:7" ht="14.25" customHeight="1" x14ac:dyDescent="0.35">
      <c r="B14" s="40" t="s">
        <v>60</v>
      </c>
      <c r="C14" s="179" t="s">
        <v>61</v>
      </c>
      <c r="D14" s="178"/>
      <c r="E14" s="102"/>
      <c r="F14" s="102"/>
    </row>
    <row r="15" spans="2:7" x14ac:dyDescent="0.35">
      <c r="B15" s="39"/>
      <c r="D15" s="5"/>
      <c r="E15" s="102"/>
      <c r="F15" s="102"/>
    </row>
    <row r="16" spans="2:7" x14ac:dyDescent="0.35">
      <c r="B16" s="39"/>
      <c r="D16" s="5"/>
      <c r="E16" s="102"/>
      <c r="F16" s="102"/>
    </row>
    <row r="17" spans="2:6" x14ac:dyDescent="0.35">
      <c r="B17" s="39"/>
      <c r="D17" s="5"/>
      <c r="E17" s="102"/>
      <c r="F17" s="102"/>
    </row>
    <row r="18" spans="2:6" x14ac:dyDescent="0.35">
      <c r="B18" s="39"/>
      <c r="C18" s="10"/>
      <c r="D18" s="5"/>
      <c r="E18" s="102"/>
      <c r="F18" s="102"/>
    </row>
    <row r="19" spans="2:6" x14ac:dyDescent="0.35">
      <c r="B19" s="39"/>
      <c r="C19" s="3" t="s">
        <v>63</v>
      </c>
      <c r="D19" s="5"/>
      <c r="E19" s="102"/>
      <c r="F19" s="102"/>
    </row>
    <row r="20" spans="2:6" ht="13.9" thickBot="1" x14ac:dyDescent="0.4">
      <c r="B20" s="41"/>
      <c r="C20" s="7"/>
      <c r="D20" s="8"/>
      <c r="E20" s="103"/>
      <c r="F20" s="103"/>
    </row>
    <row r="22" spans="2:6" ht="13.9" thickBot="1" x14ac:dyDescent="0.4"/>
    <row r="23" spans="2:6" ht="27.4" thickBot="1" x14ac:dyDescent="0.4">
      <c r="B23" s="127" t="s">
        <v>52</v>
      </c>
      <c r="C23" s="128" t="s">
        <v>5</v>
      </c>
      <c r="D23" s="129" t="s">
        <v>54</v>
      </c>
      <c r="E23" s="129" t="s">
        <v>111</v>
      </c>
    </row>
    <row r="24" spans="2:6" ht="13.9" thickBot="1" x14ac:dyDescent="0.4">
      <c r="B24" s="31" t="s">
        <v>56</v>
      </c>
      <c r="C24" s="32" t="s">
        <v>57</v>
      </c>
      <c r="D24" s="35">
        <v>350</v>
      </c>
      <c r="E24" s="36">
        <v>48000</v>
      </c>
    </row>
    <row r="26" spans="2:6" ht="13.9" thickBot="1" x14ac:dyDescent="0.4"/>
    <row r="27" spans="2:6" ht="13.9" thickBot="1" x14ac:dyDescent="0.4">
      <c r="B27" s="132" t="s">
        <v>62</v>
      </c>
      <c r="C27" s="194" t="s">
        <v>2</v>
      </c>
      <c r="D27" s="175"/>
      <c r="E27" s="42" t="s">
        <v>3</v>
      </c>
      <c r="F27" s="42" t="s">
        <v>4</v>
      </c>
    </row>
    <row r="28" spans="2:6" x14ac:dyDescent="0.35">
      <c r="B28" s="40" t="s">
        <v>34</v>
      </c>
      <c r="C28" s="179" t="s">
        <v>64</v>
      </c>
      <c r="D28" s="178"/>
      <c r="E28" s="102"/>
      <c r="F28" s="102"/>
    </row>
    <row r="29" spans="2:6" x14ac:dyDescent="0.35">
      <c r="B29" s="39"/>
      <c r="C29" s="249"/>
      <c r="D29" s="15"/>
      <c r="E29" s="102"/>
      <c r="F29" s="102"/>
    </row>
    <row r="30" spans="2:6" x14ac:dyDescent="0.35">
      <c r="B30" s="39"/>
      <c r="C30" s="249"/>
      <c r="D30" s="15"/>
      <c r="E30" s="102"/>
      <c r="F30" s="102"/>
    </row>
    <row r="31" spans="2:6" x14ac:dyDescent="0.35">
      <c r="B31" s="39"/>
      <c r="D31" s="5"/>
      <c r="E31" s="102"/>
      <c r="F31" s="102"/>
    </row>
    <row r="32" spans="2:6" x14ac:dyDescent="0.35">
      <c r="B32" s="39"/>
      <c r="C32" s="10"/>
      <c r="D32" s="5"/>
      <c r="E32" s="102"/>
      <c r="F32" s="102"/>
    </row>
    <row r="33" spans="2:6" x14ac:dyDescent="0.35">
      <c r="B33" s="39"/>
      <c r="C33" s="3" t="s">
        <v>65</v>
      </c>
      <c r="D33" s="5"/>
      <c r="E33" s="102"/>
      <c r="F33" s="102"/>
    </row>
    <row r="34" spans="2:6" ht="13.9" thickBot="1" x14ac:dyDescent="0.4">
      <c r="B34" s="41"/>
      <c r="C34" s="7"/>
      <c r="D34" s="8"/>
      <c r="E34" s="103"/>
      <c r="F34" s="103"/>
    </row>
    <row r="35" spans="2:6" ht="13.9" thickBot="1" x14ac:dyDescent="0.4"/>
    <row r="36" spans="2:6" ht="13.5" customHeight="1" x14ac:dyDescent="0.35">
      <c r="B36" s="250" t="s">
        <v>113</v>
      </c>
      <c r="C36" s="251"/>
      <c r="D36" s="251"/>
      <c r="E36" s="251"/>
      <c r="F36" s="252"/>
    </row>
    <row r="37" spans="2:6" ht="13.9" thickBot="1" x14ac:dyDescent="0.4">
      <c r="B37" s="253"/>
      <c r="C37" s="254"/>
      <c r="D37" s="254"/>
      <c r="E37" s="254"/>
      <c r="F37" s="255"/>
    </row>
    <row r="38" spans="2:6" ht="13.9" thickBot="1" x14ac:dyDescent="0.4"/>
    <row r="39" spans="2:6" ht="13.9" thickBot="1" x14ac:dyDescent="0.4">
      <c r="B39" s="132" t="s">
        <v>62</v>
      </c>
      <c r="C39" s="194" t="s">
        <v>2</v>
      </c>
      <c r="D39" s="175"/>
      <c r="E39" s="42" t="s">
        <v>3</v>
      </c>
      <c r="F39" s="42" t="s">
        <v>4</v>
      </c>
    </row>
    <row r="40" spans="2:6" x14ac:dyDescent="0.35">
      <c r="B40" s="40" t="s">
        <v>34</v>
      </c>
      <c r="C40" s="179" t="s">
        <v>112</v>
      </c>
      <c r="D40" s="178"/>
      <c r="E40" s="102"/>
      <c r="F40" s="102"/>
    </row>
    <row r="41" spans="2:6" x14ac:dyDescent="0.35">
      <c r="B41" s="39"/>
      <c r="C41" s="249"/>
      <c r="D41" s="15"/>
      <c r="E41" s="102"/>
      <c r="F41" s="102"/>
    </row>
    <row r="42" spans="2:6" x14ac:dyDescent="0.35">
      <c r="B42" s="39"/>
      <c r="C42" s="249"/>
      <c r="D42" s="15"/>
      <c r="E42" s="102"/>
      <c r="F42" s="102"/>
    </row>
    <row r="43" spans="2:6" x14ac:dyDescent="0.35">
      <c r="B43" s="39"/>
      <c r="D43" s="5"/>
      <c r="E43" s="102"/>
      <c r="F43" s="102"/>
    </row>
    <row r="44" spans="2:6" x14ac:dyDescent="0.35">
      <c r="B44" s="39"/>
      <c r="C44" s="10"/>
      <c r="D44" s="5"/>
      <c r="E44" s="102"/>
      <c r="F44" s="102"/>
    </row>
    <row r="45" spans="2:6" x14ac:dyDescent="0.35">
      <c r="B45" s="39"/>
      <c r="C45" s="3" t="s">
        <v>114</v>
      </c>
      <c r="D45" s="5"/>
      <c r="E45" s="102"/>
      <c r="F45" s="102"/>
    </row>
    <row r="46" spans="2:6" ht="13.9" thickBot="1" x14ac:dyDescent="0.4">
      <c r="B46" s="41"/>
      <c r="C46" s="7"/>
      <c r="D46" s="8"/>
      <c r="E46" s="103"/>
      <c r="F46" s="103"/>
    </row>
    <row r="47" spans="2:6" ht="13.9" thickBot="1" x14ac:dyDescent="0.4"/>
    <row r="48" spans="2:6" ht="13.9" thickBot="1" x14ac:dyDescent="0.4">
      <c r="B48" s="256" t="s">
        <v>52</v>
      </c>
      <c r="C48" s="257" t="s">
        <v>53</v>
      </c>
      <c r="D48" s="258" t="s">
        <v>54</v>
      </c>
      <c r="E48" s="258" t="s">
        <v>55</v>
      </c>
      <c r="F48" s="258" t="s">
        <v>108</v>
      </c>
    </row>
    <row r="49" spans="2:6" ht="13.9" thickBot="1" x14ac:dyDescent="0.4">
      <c r="B49" s="259" t="s">
        <v>56</v>
      </c>
      <c r="C49" s="260" t="s">
        <v>57</v>
      </c>
      <c r="D49" s="261">
        <v>350</v>
      </c>
      <c r="E49" s="262">
        <v>40000</v>
      </c>
      <c r="F49" s="263">
        <f>+E49*D49</f>
        <v>14000000</v>
      </c>
    </row>
    <row r="50" spans="2:6" ht="13.9" thickBot="1" x14ac:dyDescent="0.4">
      <c r="B50" s="259" t="s">
        <v>58</v>
      </c>
      <c r="C50" s="260" t="s">
        <v>59</v>
      </c>
      <c r="D50" s="264"/>
      <c r="E50" s="260"/>
      <c r="F50" s="263">
        <v>400000</v>
      </c>
    </row>
    <row r="52" spans="2:6" ht="13.9" thickBot="1" x14ac:dyDescent="0.4"/>
    <row r="53" spans="2:6" ht="13.9" thickBot="1" x14ac:dyDescent="0.4">
      <c r="B53" s="265" t="s">
        <v>115</v>
      </c>
      <c r="C53" s="266"/>
      <c r="D53" s="266"/>
      <c r="E53" s="266"/>
      <c r="F53" s="267"/>
    </row>
    <row r="54" spans="2:6" ht="13.9" thickBot="1" x14ac:dyDescent="0.4"/>
    <row r="55" spans="2:6" ht="13.9" thickBot="1" x14ac:dyDescent="0.4">
      <c r="B55" s="127" t="s">
        <v>52</v>
      </c>
      <c r="C55" s="128" t="s">
        <v>53</v>
      </c>
      <c r="D55" s="129" t="s">
        <v>54</v>
      </c>
      <c r="E55" s="129" t="s">
        <v>55</v>
      </c>
      <c r="F55" s="129" t="s">
        <v>108</v>
      </c>
    </row>
    <row r="56" spans="2:6" ht="13.9" thickBot="1" x14ac:dyDescent="0.4">
      <c r="B56" s="31" t="s">
        <v>56</v>
      </c>
      <c r="C56" s="32" t="s">
        <v>57</v>
      </c>
      <c r="D56" s="35">
        <v>350</v>
      </c>
      <c r="E56" s="36">
        <v>45000</v>
      </c>
      <c r="F56" s="33">
        <f>+E56*D56</f>
        <v>15750000</v>
      </c>
    </row>
    <row r="57" spans="2:6" ht="13.9" thickBot="1" x14ac:dyDescent="0.4">
      <c r="B57" s="31" t="s">
        <v>58</v>
      </c>
      <c r="C57" s="32" t="s">
        <v>59</v>
      </c>
      <c r="D57" s="130"/>
      <c r="E57" s="131"/>
      <c r="F57" s="33">
        <v>180000</v>
      </c>
    </row>
    <row r="58" spans="2:6" ht="13.9" thickBot="1" x14ac:dyDescent="0.4">
      <c r="B58" s="31" t="s">
        <v>56</v>
      </c>
      <c r="C58" s="32" t="s">
        <v>109</v>
      </c>
      <c r="D58" s="130"/>
      <c r="E58" s="131"/>
      <c r="F58" s="33">
        <f>+F57*0.19</f>
        <v>34200</v>
      </c>
    </row>
    <row r="59" spans="2:6" ht="13.9" thickBot="1" x14ac:dyDescent="0.4">
      <c r="B59" s="268"/>
      <c r="C59" s="269"/>
    </row>
    <row r="60" spans="2:6" ht="13.9" thickBot="1" x14ac:dyDescent="0.4"/>
    <row r="61" spans="2:6" ht="13.9" thickBot="1" x14ac:dyDescent="0.4">
      <c r="B61" s="132" t="s">
        <v>62</v>
      </c>
      <c r="C61" s="194" t="s">
        <v>2</v>
      </c>
      <c r="D61" s="175"/>
      <c r="E61" s="42" t="s">
        <v>3</v>
      </c>
      <c r="F61" s="42" t="s">
        <v>4</v>
      </c>
    </row>
    <row r="62" spans="2:6" x14ac:dyDescent="0.35">
      <c r="B62" s="40" t="s">
        <v>118</v>
      </c>
      <c r="C62" s="179" t="s">
        <v>116</v>
      </c>
      <c r="D62" s="178"/>
      <c r="E62" s="102"/>
      <c r="F62" s="102"/>
    </row>
    <row r="63" spans="2:6" x14ac:dyDescent="0.35">
      <c r="B63" s="39"/>
      <c r="C63" s="249"/>
      <c r="D63" s="15"/>
      <c r="E63" s="102"/>
      <c r="F63" s="102"/>
    </row>
    <row r="64" spans="2:6" x14ac:dyDescent="0.35">
      <c r="B64" s="39"/>
      <c r="C64" s="249"/>
      <c r="D64" s="15"/>
      <c r="E64" s="102"/>
      <c r="F64" s="102"/>
    </row>
    <row r="65" spans="2:6" x14ac:dyDescent="0.35">
      <c r="B65" s="39"/>
      <c r="D65" s="5"/>
      <c r="E65" s="102"/>
      <c r="F65" s="102"/>
    </row>
    <row r="66" spans="2:6" x14ac:dyDescent="0.35">
      <c r="B66" s="39"/>
      <c r="C66" s="10"/>
      <c r="D66" s="5"/>
      <c r="E66" s="102"/>
      <c r="F66" s="102"/>
    </row>
    <row r="67" spans="2:6" x14ac:dyDescent="0.35">
      <c r="B67" s="39"/>
      <c r="C67" s="3" t="s">
        <v>119</v>
      </c>
      <c r="D67" s="5"/>
      <c r="E67" s="102"/>
      <c r="F67" s="102"/>
    </row>
    <row r="68" spans="2:6" ht="13.9" thickBot="1" x14ac:dyDescent="0.4">
      <c r="B68" s="41"/>
      <c r="C68" s="7"/>
      <c r="D68" s="8"/>
      <c r="E68" s="103"/>
      <c r="F68" s="103"/>
    </row>
    <row r="69" spans="2:6" ht="13.9" thickBot="1" x14ac:dyDescent="0.4"/>
    <row r="70" spans="2:6" ht="13.9" thickBot="1" x14ac:dyDescent="0.4">
      <c r="B70" s="132" t="s">
        <v>62</v>
      </c>
      <c r="C70" s="194" t="s">
        <v>2</v>
      </c>
      <c r="D70" s="175"/>
      <c r="E70" s="42" t="s">
        <v>3</v>
      </c>
      <c r="F70" s="42" t="s">
        <v>4</v>
      </c>
    </row>
    <row r="71" spans="2:6" x14ac:dyDescent="0.35">
      <c r="B71" s="40" t="s">
        <v>118</v>
      </c>
      <c r="C71" s="179" t="s">
        <v>117</v>
      </c>
      <c r="D71" s="178"/>
      <c r="E71" s="102"/>
      <c r="F71" s="102"/>
    </row>
    <row r="72" spans="2:6" x14ac:dyDescent="0.35">
      <c r="B72" s="39"/>
      <c r="C72" s="249"/>
      <c r="D72" s="15"/>
      <c r="E72" s="102"/>
      <c r="F72" s="102"/>
    </row>
    <row r="73" spans="2:6" x14ac:dyDescent="0.35">
      <c r="B73" s="39"/>
      <c r="C73" s="249"/>
      <c r="D73" s="15"/>
      <c r="E73" s="102"/>
      <c r="F73" s="102"/>
    </row>
    <row r="74" spans="2:6" x14ac:dyDescent="0.35">
      <c r="B74" s="39"/>
      <c r="D74" s="5"/>
      <c r="E74" s="102"/>
      <c r="F74" s="102"/>
    </row>
    <row r="75" spans="2:6" x14ac:dyDescent="0.35">
      <c r="B75" s="39"/>
      <c r="C75" s="10"/>
      <c r="D75" s="5"/>
      <c r="E75" s="102"/>
      <c r="F75" s="102"/>
    </row>
    <row r="76" spans="2:6" x14ac:dyDescent="0.35">
      <c r="B76" s="39"/>
      <c r="C76" s="3" t="s">
        <v>120</v>
      </c>
      <c r="D76" s="5"/>
      <c r="E76" s="102"/>
      <c r="F76" s="102"/>
    </row>
    <row r="77" spans="2:6" ht="13.9" thickBot="1" x14ac:dyDescent="0.4">
      <c r="B77" s="41"/>
      <c r="C77" s="7"/>
      <c r="D77" s="8"/>
      <c r="E77" s="103"/>
      <c r="F77" s="103"/>
    </row>
  </sheetData>
  <mergeCells count="13">
    <mergeCell ref="B36:F37"/>
    <mergeCell ref="C39:D39"/>
    <mergeCell ref="C40:D40"/>
    <mergeCell ref="B53:F53"/>
    <mergeCell ref="B2:G4"/>
    <mergeCell ref="C13:D13"/>
    <mergeCell ref="C14:D14"/>
    <mergeCell ref="C27:D27"/>
    <mergeCell ref="C28:D28"/>
    <mergeCell ref="C61:D61"/>
    <mergeCell ref="C62:D62"/>
    <mergeCell ref="C70:D70"/>
    <mergeCell ref="C71:D7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1C2C4-1BE6-40B0-A46A-6C9883989772}">
  <dimension ref="B1:M80"/>
  <sheetViews>
    <sheetView showGridLines="0" workbookViewId="0">
      <selection activeCell="C18" sqref="C18"/>
    </sheetView>
  </sheetViews>
  <sheetFormatPr baseColWidth="10" defaultRowHeight="13.5" x14ac:dyDescent="0.35"/>
  <cols>
    <col min="1" max="1" width="1.3984375" style="3" customWidth="1"/>
    <col min="2" max="2" width="11.1328125" style="3" bestFit="1" customWidth="1"/>
    <col min="3" max="3" width="10.06640625" style="3" customWidth="1"/>
    <col min="4" max="4" width="33.796875" style="3" customWidth="1"/>
    <col min="5" max="5" width="15.46484375" style="3" customWidth="1"/>
    <col min="6" max="6" width="14.796875" style="142" bestFit="1" customWidth="1"/>
    <col min="7" max="7" width="14.6640625" style="3" bestFit="1" customWidth="1"/>
    <col min="8" max="8" width="3.46484375" style="3" customWidth="1"/>
    <col min="9" max="9" width="9.796875" style="3" bestFit="1" customWidth="1"/>
    <col min="10" max="10" width="13.73046875" style="3" customWidth="1"/>
    <col min="11" max="11" width="13.53125" style="3" customWidth="1"/>
    <col min="12" max="12" width="12.6640625" style="3" customWidth="1"/>
    <col min="13" max="13" width="8.73046875" style="3" customWidth="1"/>
    <col min="14" max="16384" width="10.6640625" style="3"/>
  </cols>
  <sheetData>
    <row r="1" spans="2:13" ht="13.9" thickBot="1" x14ac:dyDescent="0.4"/>
    <row r="2" spans="2:13" x14ac:dyDescent="0.35">
      <c r="B2" s="209" t="s">
        <v>121</v>
      </c>
      <c r="C2" s="210"/>
      <c r="D2" s="210"/>
      <c r="E2" s="210"/>
      <c r="F2" s="210"/>
      <c r="G2" s="210"/>
      <c r="H2" s="211"/>
    </row>
    <row r="3" spans="2:13" ht="13.9" thickBot="1" x14ac:dyDescent="0.4">
      <c r="B3" s="215"/>
      <c r="C3" s="216"/>
      <c r="D3" s="216"/>
      <c r="E3" s="216"/>
      <c r="F3" s="216"/>
      <c r="G3" s="216"/>
      <c r="H3" s="217"/>
    </row>
    <row r="4" spans="2:13" ht="13.9" thickBot="1" x14ac:dyDescent="0.4">
      <c r="I4" s="174" t="s">
        <v>86</v>
      </c>
      <c r="J4" s="194"/>
      <c r="K4" s="194"/>
      <c r="L4" s="194"/>
      <c r="M4" s="175"/>
    </row>
    <row r="5" spans="2:13" ht="14.65" customHeight="1" thickBot="1" x14ac:dyDescent="0.4">
      <c r="B5" s="207" t="s">
        <v>52</v>
      </c>
      <c r="C5" s="207" t="s">
        <v>66</v>
      </c>
      <c r="D5" s="207" t="s">
        <v>53</v>
      </c>
      <c r="E5" s="272" t="s">
        <v>122</v>
      </c>
      <c r="F5" s="273"/>
      <c r="G5" s="274"/>
      <c r="I5" s="135" t="s">
        <v>87</v>
      </c>
      <c r="J5" s="281">
        <v>45261</v>
      </c>
      <c r="K5" s="136" t="s">
        <v>88</v>
      </c>
      <c r="L5" s="136" t="s">
        <v>89</v>
      </c>
      <c r="M5" s="137" t="s">
        <v>90</v>
      </c>
    </row>
    <row r="6" spans="2:13" ht="13.9" thickBot="1" x14ac:dyDescent="0.4">
      <c r="B6" s="208"/>
      <c r="C6" s="208"/>
      <c r="D6" s="208"/>
      <c r="E6" s="275"/>
      <c r="F6" s="276"/>
      <c r="G6" s="277"/>
      <c r="I6" s="282">
        <v>1</v>
      </c>
      <c r="J6" s="283">
        <v>969.56</v>
      </c>
      <c r="K6" s="284"/>
      <c r="L6" s="284">
        <v>932.26</v>
      </c>
      <c r="M6" s="285">
        <v>983.91</v>
      </c>
    </row>
    <row r="7" spans="2:13" ht="13.9" thickBot="1" x14ac:dyDescent="0.4">
      <c r="B7" s="133" t="s">
        <v>56</v>
      </c>
      <c r="C7" s="134" t="s">
        <v>67</v>
      </c>
      <c r="D7" s="133" t="s">
        <v>68</v>
      </c>
      <c r="E7" s="275"/>
      <c r="F7" s="276"/>
      <c r="G7" s="277"/>
      <c r="I7" s="286">
        <v>2</v>
      </c>
      <c r="J7" s="287"/>
      <c r="K7" s="288">
        <v>977.12</v>
      </c>
      <c r="L7" s="288">
        <v>936.01</v>
      </c>
      <c r="M7" s="289"/>
    </row>
    <row r="8" spans="2:13" ht="13.9" thickBot="1" x14ac:dyDescent="0.4">
      <c r="B8" s="133" t="s">
        <v>56</v>
      </c>
      <c r="C8" s="134" t="s">
        <v>69</v>
      </c>
      <c r="D8" s="133" t="s">
        <v>70</v>
      </c>
      <c r="E8" s="275"/>
      <c r="F8" s="276"/>
      <c r="G8" s="277"/>
      <c r="I8" s="286">
        <v>3</v>
      </c>
      <c r="J8" s="287"/>
      <c r="K8" s="290">
        <v>880.92</v>
      </c>
      <c r="L8" s="290"/>
      <c r="M8" s="291"/>
    </row>
    <row r="9" spans="2:13" ht="13.9" thickBot="1" x14ac:dyDescent="0.4">
      <c r="B9" s="133" t="s">
        <v>18</v>
      </c>
      <c r="C9" s="134" t="s">
        <v>71</v>
      </c>
      <c r="D9" s="133" t="s">
        <v>47</v>
      </c>
      <c r="E9" s="275"/>
      <c r="F9" s="276"/>
      <c r="G9" s="277"/>
      <c r="I9" s="286">
        <v>4</v>
      </c>
      <c r="J9" s="287">
        <v>962.86</v>
      </c>
      <c r="K9" s="290">
        <v>884.39</v>
      </c>
      <c r="L9" s="290"/>
      <c r="M9" s="291">
        <v>966.41</v>
      </c>
    </row>
    <row r="10" spans="2:13" ht="13.9" thickBot="1" x14ac:dyDescent="0.4">
      <c r="B10" s="133" t="s">
        <v>72</v>
      </c>
      <c r="C10" s="134" t="s">
        <v>73</v>
      </c>
      <c r="D10" s="133" t="s">
        <v>74</v>
      </c>
      <c r="E10" s="275"/>
      <c r="F10" s="276"/>
      <c r="G10" s="277"/>
      <c r="I10" s="286">
        <v>26</v>
      </c>
      <c r="J10" s="287">
        <v>983.99</v>
      </c>
      <c r="K10" s="290">
        <v>910.97</v>
      </c>
      <c r="L10" s="290">
        <v>983.76</v>
      </c>
      <c r="M10" s="291">
        <v>977.76</v>
      </c>
    </row>
    <row r="11" spans="2:13" ht="13.9" thickBot="1" x14ac:dyDescent="0.4">
      <c r="B11" s="133" t="s">
        <v>72</v>
      </c>
      <c r="C11" s="134" t="s">
        <v>75</v>
      </c>
      <c r="D11" s="133" t="s">
        <v>76</v>
      </c>
      <c r="E11" s="275"/>
      <c r="F11" s="276"/>
      <c r="G11" s="277"/>
      <c r="I11" s="286">
        <v>27</v>
      </c>
      <c r="J11" s="287">
        <v>995.77</v>
      </c>
      <c r="K11" s="290"/>
      <c r="L11" s="290">
        <v>986.85</v>
      </c>
      <c r="M11" s="291">
        <v>981.71</v>
      </c>
    </row>
    <row r="12" spans="2:13" ht="13.9" thickBot="1" x14ac:dyDescent="0.4">
      <c r="B12" s="133" t="s">
        <v>72</v>
      </c>
      <c r="C12" s="134" t="s">
        <v>77</v>
      </c>
      <c r="D12" s="133" t="s">
        <v>78</v>
      </c>
      <c r="E12" s="275"/>
      <c r="F12" s="276"/>
      <c r="G12" s="277"/>
      <c r="I12" s="286">
        <v>28</v>
      </c>
      <c r="J12" s="287">
        <v>986.34</v>
      </c>
      <c r="K12" s="290"/>
      <c r="L12" s="290"/>
      <c r="M12" s="291">
        <v>982.38</v>
      </c>
    </row>
    <row r="13" spans="2:13" ht="13.9" thickBot="1" x14ac:dyDescent="0.4">
      <c r="B13" s="133" t="s">
        <v>72</v>
      </c>
      <c r="C13" s="134" t="s">
        <v>79</v>
      </c>
      <c r="D13" s="133" t="s">
        <v>80</v>
      </c>
      <c r="E13" s="278"/>
      <c r="F13" s="279"/>
      <c r="G13" s="280"/>
      <c r="I13" s="286">
        <v>29</v>
      </c>
      <c r="J13" s="287">
        <v>984.59</v>
      </c>
      <c r="K13" s="290">
        <v>916.16</v>
      </c>
      <c r="L13" s="290"/>
      <c r="M13" s="291"/>
    </row>
    <row r="14" spans="2:13" ht="13.9" thickBot="1" x14ac:dyDescent="0.4">
      <c r="I14" s="286">
        <v>30</v>
      </c>
      <c r="J14" s="287"/>
      <c r="K14" s="290">
        <v>927.63</v>
      </c>
      <c r="L14" s="290"/>
      <c r="M14" s="291"/>
    </row>
    <row r="15" spans="2:13" ht="13.9" thickBot="1" x14ac:dyDescent="0.4">
      <c r="D15" s="127" t="s">
        <v>81</v>
      </c>
      <c r="E15" s="129" t="s">
        <v>82</v>
      </c>
      <c r="I15" s="292">
        <v>31</v>
      </c>
      <c r="J15" s="293"/>
      <c r="K15" s="294">
        <v>952.66</v>
      </c>
      <c r="L15" s="294"/>
      <c r="M15" s="295"/>
    </row>
    <row r="16" spans="2:13" ht="13.9" thickBot="1" x14ac:dyDescent="0.4">
      <c r="D16" s="31" t="s">
        <v>83</v>
      </c>
      <c r="E16" s="35"/>
      <c r="I16" s="138" t="s">
        <v>91</v>
      </c>
      <c r="J16" s="296">
        <v>974.67</v>
      </c>
      <c r="K16" s="297">
        <v>907.99</v>
      </c>
      <c r="L16" s="297">
        <v>963.44</v>
      </c>
      <c r="M16" s="298">
        <v>967.93</v>
      </c>
    </row>
    <row r="17" spans="4:13" ht="13.9" thickBot="1" x14ac:dyDescent="0.4">
      <c r="D17" s="31" t="s">
        <v>84</v>
      </c>
      <c r="E17" s="35"/>
      <c r="I17" s="299"/>
      <c r="J17" s="299"/>
      <c r="K17" s="222"/>
      <c r="L17" s="222"/>
      <c r="M17" s="222"/>
    </row>
    <row r="18" spans="4:13" ht="13.9" thickBot="1" x14ac:dyDescent="0.4">
      <c r="D18" s="31" t="s">
        <v>85</v>
      </c>
      <c r="E18" s="35"/>
      <c r="I18" s="299"/>
      <c r="J18" s="299"/>
      <c r="K18" s="222"/>
      <c r="L18" s="222"/>
      <c r="M18" s="222"/>
    </row>
    <row r="19" spans="4:13" ht="13.9" thickBot="1" x14ac:dyDescent="0.4">
      <c r="I19" s="299"/>
      <c r="M19" s="222"/>
    </row>
    <row r="20" spans="4:13" x14ac:dyDescent="0.35">
      <c r="D20" s="125" t="s">
        <v>2</v>
      </c>
      <c r="E20" s="139" t="s">
        <v>44</v>
      </c>
      <c r="I20" s="299"/>
      <c r="M20" s="222"/>
    </row>
    <row r="21" spans="4:13" ht="13.9" thickBot="1" x14ac:dyDescent="0.4">
      <c r="D21" s="126"/>
      <c r="E21" s="140" t="s">
        <v>92</v>
      </c>
      <c r="I21" s="299"/>
      <c r="M21" s="222"/>
    </row>
    <row r="22" spans="4:13" ht="13.9" thickBot="1" x14ac:dyDescent="0.4">
      <c r="D22" s="120" t="s">
        <v>93</v>
      </c>
      <c r="E22" s="141">
        <v>380000</v>
      </c>
      <c r="I22" s="299"/>
      <c r="M22" s="222"/>
    </row>
    <row r="23" spans="4:13" ht="13.9" thickBot="1" x14ac:dyDescent="0.4">
      <c r="D23" s="120" t="s">
        <v>94</v>
      </c>
      <c r="E23" s="141">
        <v>-20000</v>
      </c>
      <c r="I23" s="299"/>
      <c r="M23" s="222"/>
    </row>
    <row r="24" spans="4:13" ht="13.9" thickBot="1" x14ac:dyDescent="0.4">
      <c r="D24" s="120" t="s">
        <v>95</v>
      </c>
      <c r="E24" s="141">
        <v>15800</v>
      </c>
      <c r="I24" s="299"/>
      <c r="M24" s="222"/>
    </row>
    <row r="25" spans="4:13" ht="13.9" thickBot="1" x14ac:dyDescent="0.4">
      <c r="D25" s="120" t="s">
        <v>96</v>
      </c>
      <c r="E25" s="141">
        <v>-320</v>
      </c>
      <c r="I25" s="299"/>
      <c r="M25" s="222"/>
    </row>
    <row r="26" spans="4:13" ht="13.9" thickBot="1" x14ac:dyDescent="0.4">
      <c r="D26" s="39" t="s">
        <v>97</v>
      </c>
      <c r="E26" s="102">
        <v>65000</v>
      </c>
      <c r="I26" s="299"/>
      <c r="M26" s="222"/>
    </row>
    <row r="27" spans="4:13" ht="13.9" thickBot="1" x14ac:dyDescent="0.4">
      <c r="D27" s="120" t="s">
        <v>98</v>
      </c>
      <c r="E27" s="270">
        <f>SUM(E22:E26)</f>
        <v>440480</v>
      </c>
      <c r="I27" s="299"/>
      <c r="M27" s="222"/>
    </row>
    <row r="28" spans="4:13" x14ac:dyDescent="0.35">
      <c r="I28" s="299"/>
      <c r="J28" s="299"/>
      <c r="K28" s="222"/>
      <c r="L28" s="222"/>
      <c r="M28" s="222"/>
    </row>
    <row r="29" spans="4:13" x14ac:dyDescent="0.35">
      <c r="I29" s="299"/>
      <c r="J29" s="299"/>
      <c r="K29" s="222"/>
      <c r="L29" s="222"/>
      <c r="M29" s="222"/>
    </row>
    <row r="30" spans="4:13" x14ac:dyDescent="0.35">
      <c r="I30" s="299"/>
      <c r="J30" s="299"/>
      <c r="K30" s="222"/>
      <c r="L30" s="222"/>
      <c r="M30" s="222"/>
    </row>
    <row r="31" spans="4:13" x14ac:dyDescent="0.35">
      <c r="I31" s="299"/>
      <c r="J31" s="299"/>
      <c r="K31" s="222"/>
      <c r="L31" s="222"/>
      <c r="M31" s="222"/>
    </row>
    <row r="32" spans="4:13" x14ac:dyDescent="0.35">
      <c r="I32" s="299"/>
      <c r="J32" s="299"/>
      <c r="K32" s="222"/>
      <c r="L32" s="222"/>
      <c r="M32" s="222"/>
    </row>
    <row r="33" spans="2:13" x14ac:dyDescent="0.35">
      <c r="I33" s="299"/>
      <c r="J33" s="299"/>
      <c r="K33" s="222"/>
      <c r="L33" s="222"/>
      <c r="M33" s="222"/>
    </row>
    <row r="34" spans="2:13" ht="13.9" thickBot="1" x14ac:dyDescent="0.4">
      <c r="I34" s="299"/>
      <c r="J34" s="191" t="str">
        <f>+D8</f>
        <v>Inversión Fynsa</v>
      </c>
      <c r="K34" s="191"/>
      <c r="L34" s="222"/>
      <c r="M34" s="222"/>
    </row>
    <row r="35" spans="2:13" ht="13.9" thickBot="1" x14ac:dyDescent="0.4">
      <c r="B35" s="145" t="s">
        <v>62</v>
      </c>
      <c r="C35" s="218" t="s">
        <v>2</v>
      </c>
      <c r="D35" s="219"/>
      <c r="E35" s="220"/>
      <c r="F35" s="144" t="s">
        <v>3</v>
      </c>
      <c r="G35" s="145" t="s">
        <v>4</v>
      </c>
      <c r="I35" s="299" t="s">
        <v>123</v>
      </c>
      <c r="J35" s="49">
        <v>371305600</v>
      </c>
      <c r="K35" s="50"/>
      <c r="L35" s="222"/>
      <c r="M35" s="222"/>
    </row>
    <row r="36" spans="2:13" x14ac:dyDescent="0.35">
      <c r="B36" s="39" t="s">
        <v>124</v>
      </c>
      <c r="C36" s="13"/>
      <c r="D36" s="249" t="s">
        <v>61</v>
      </c>
      <c r="E36" s="5"/>
      <c r="F36" s="143"/>
      <c r="G36" s="39"/>
      <c r="I36" s="299"/>
      <c r="J36" s="51"/>
      <c r="K36" s="50"/>
      <c r="L36" s="222"/>
      <c r="M36" s="222"/>
    </row>
    <row r="37" spans="2:13" x14ac:dyDescent="0.35">
      <c r="B37" s="39"/>
      <c r="C37" s="13"/>
      <c r="D37" s="222"/>
      <c r="E37" s="5"/>
      <c r="F37" s="102"/>
      <c r="G37" s="102"/>
      <c r="I37" s="299"/>
      <c r="J37" s="83"/>
      <c r="K37" s="82"/>
      <c r="L37" s="222"/>
      <c r="M37" s="222"/>
    </row>
    <row r="38" spans="2:13" x14ac:dyDescent="0.35">
      <c r="B38" s="39"/>
      <c r="C38" s="13"/>
      <c r="D38" s="222"/>
      <c r="E38" s="5"/>
      <c r="F38" s="102"/>
      <c r="G38" s="102"/>
      <c r="I38" s="299"/>
      <c r="J38" s="52"/>
      <c r="K38" s="53"/>
      <c r="L38" s="222"/>
      <c r="M38" s="222"/>
    </row>
    <row r="39" spans="2:13" x14ac:dyDescent="0.35">
      <c r="B39" s="39"/>
      <c r="C39" s="13"/>
      <c r="D39" s="222"/>
      <c r="E39" s="5"/>
      <c r="F39" s="102"/>
      <c r="G39" s="102"/>
      <c r="I39" s="299"/>
      <c r="J39" s="52"/>
      <c r="K39" s="53"/>
      <c r="L39" s="222"/>
      <c r="M39" s="222"/>
    </row>
    <row r="40" spans="2:13" x14ac:dyDescent="0.35">
      <c r="B40" s="39"/>
      <c r="C40" s="13"/>
      <c r="D40" s="222"/>
      <c r="E40" s="5"/>
      <c r="F40" s="102"/>
      <c r="G40" s="102"/>
      <c r="I40" s="299"/>
      <c r="J40" s="84"/>
      <c r="K40" s="85"/>
      <c r="L40" s="222"/>
      <c r="M40" s="222"/>
    </row>
    <row r="41" spans="2:13" x14ac:dyDescent="0.35">
      <c r="B41" s="39"/>
      <c r="C41" s="13"/>
      <c r="D41" s="222"/>
      <c r="E41" s="5"/>
      <c r="F41" s="102"/>
      <c r="G41" s="102"/>
      <c r="I41" s="299"/>
      <c r="J41" s="86"/>
      <c r="K41" s="87"/>
      <c r="L41" s="222"/>
      <c r="M41" s="222"/>
    </row>
    <row r="42" spans="2:13" x14ac:dyDescent="0.35">
      <c r="B42" s="39"/>
      <c r="C42" s="13"/>
      <c r="D42" s="222"/>
      <c r="E42" s="5"/>
      <c r="F42" s="102"/>
      <c r="G42" s="102"/>
      <c r="I42" s="299"/>
      <c r="J42" s="88"/>
      <c r="K42" s="89"/>
      <c r="L42" s="222"/>
      <c r="M42" s="222"/>
    </row>
    <row r="43" spans="2:13" ht="13.9" thickBot="1" x14ac:dyDescent="0.4">
      <c r="B43" s="41"/>
      <c r="C43" s="6"/>
      <c r="D43" s="7"/>
      <c r="E43" s="8"/>
      <c r="F43" s="103"/>
      <c r="G43" s="103"/>
      <c r="I43" s="299"/>
      <c r="J43" s="299"/>
      <c r="K43" s="222"/>
      <c r="L43" s="222"/>
      <c r="M43" s="222"/>
    </row>
    <row r="44" spans="2:13" x14ac:dyDescent="0.35">
      <c r="I44" s="299"/>
      <c r="J44" s="299"/>
      <c r="K44" s="222"/>
      <c r="L44" s="222"/>
      <c r="M44" s="222"/>
    </row>
    <row r="45" spans="2:13" x14ac:dyDescent="0.35">
      <c r="I45" s="299"/>
      <c r="J45" s="299"/>
      <c r="K45" s="222"/>
      <c r="L45" s="222"/>
      <c r="M45" s="222"/>
    </row>
    <row r="46" spans="2:13" x14ac:dyDescent="0.35">
      <c r="I46" s="299"/>
      <c r="J46" s="299"/>
      <c r="K46" s="222"/>
      <c r="L46" s="222"/>
      <c r="M46" s="222"/>
    </row>
    <row r="47" spans="2:13" x14ac:dyDescent="0.35">
      <c r="I47" s="299"/>
      <c r="J47" s="299"/>
      <c r="K47" s="222"/>
      <c r="L47" s="222"/>
      <c r="M47" s="222"/>
    </row>
    <row r="48" spans="2:13" x14ac:dyDescent="0.35">
      <c r="I48" s="299"/>
      <c r="J48" s="299"/>
      <c r="K48" s="222"/>
      <c r="L48" s="222"/>
      <c r="M48" s="222"/>
    </row>
    <row r="49" spans="4:13" x14ac:dyDescent="0.35">
      <c r="I49" s="299"/>
      <c r="J49" s="299"/>
      <c r="K49" s="222"/>
      <c r="L49" s="222"/>
      <c r="M49" s="222"/>
    </row>
    <row r="50" spans="4:13" x14ac:dyDescent="0.35">
      <c r="I50" s="299"/>
      <c r="J50" s="299"/>
      <c r="K50" s="222"/>
      <c r="L50" s="222"/>
      <c r="M50" s="222"/>
    </row>
    <row r="51" spans="4:13" x14ac:dyDescent="0.35">
      <c r="I51" s="299"/>
      <c r="J51" s="299"/>
      <c r="K51" s="222"/>
      <c r="L51" s="222"/>
      <c r="M51" s="222"/>
    </row>
    <row r="52" spans="4:13" x14ac:dyDescent="0.35">
      <c r="I52" s="299"/>
      <c r="J52" s="299"/>
      <c r="K52" s="222"/>
      <c r="L52" s="222"/>
      <c r="M52" s="222"/>
    </row>
    <row r="53" spans="4:13" x14ac:dyDescent="0.35">
      <c r="I53" s="299"/>
      <c r="J53" s="299"/>
      <c r="K53" s="222"/>
      <c r="L53" s="222"/>
      <c r="M53" s="222"/>
    </row>
    <row r="54" spans="4:13" x14ac:dyDescent="0.35">
      <c r="I54" s="299"/>
      <c r="J54" s="299"/>
      <c r="K54" s="222"/>
      <c r="L54" s="222"/>
      <c r="M54" s="222"/>
    </row>
    <row r="55" spans="4:13" x14ac:dyDescent="0.35">
      <c r="I55" s="299"/>
      <c r="J55" s="299"/>
      <c r="K55" s="222"/>
      <c r="L55" s="222"/>
      <c r="M55" s="222"/>
    </row>
    <row r="56" spans="4:13" x14ac:dyDescent="0.35">
      <c r="I56" s="299"/>
      <c r="J56" s="299"/>
      <c r="K56" s="222"/>
      <c r="L56" s="222"/>
      <c r="M56" s="222"/>
    </row>
    <row r="57" spans="4:13" x14ac:dyDescent="0.35">
      <c r="I57" s="299"/>
      <c r="J57" s="299"/>
      <c r="K57" s="222"/>
      <c r="L57" s="222"/>
      <c r="M57" s="222"/>
    </row>
    <row r="58" spans="4:13" ht="13.9" thickBot="1" x14ac:dyDescent="0.4">
      <c r="I58" s="299"/>
      <c r="J58" s="299"/>
      <c r="K58" s="222"/>
      <c r="L58" s="222"/>
      <c r="M58" s="222"/>
    </row>
    <row r="59" spans="4:13" x14ac:dyDescent="0.35">
      <c r="D59" s="125" t="s">
        <v>2</v>
      </c>
      <c r="E59" s="139" t="s">
        <v>44</v>
      </c>
      <c r="I59" s="299"/>
      <c r="J59" s="299"/>
      <c r="K59" s="222"/>
      <c r="L59" s="222"/>
      <c r="M59" s="222"/>
    </row>
    <row r="60" spans="4:13" ht="13.9" thickBot="1" x14ac:dyDescent="0.4">
      <c r="D60" s="126"/>
      <c r="E60" s="140" t="s">
        <v>92</v>
      </c>
      <c r="I60" s="299"/>
      <c r="J60" s="299"/>
      <c r="K60" s="222"/>
      <c r="L60" s="222"/>
      <c r="M60" s="222"/>
    </row>
    <row r="61" spans="4:13" ht="13.9" thickBot="1" x14ac:dyDescent="0.4">
      <c r="D61" s="120" t="s">
        <v>99</v>
      </c>
      <c r="E61" s="141">
        <f>+E27</f>
        <v>440480</v>
      </c>
      <c r="I61" s="222"/>
      <c r="J61" s="222"/>
      <c r="K61" s="222"/>
      <c r="L61" s="222"/>
      <c r="M61" s="222"/>
    </row>
    <row r="62" spans="4:13" ht="13.9" thickBot="1" x14ac:dyDescent="0.4">
      <c r="D62" s="120" t="s">
        <v>94</v>
      </c>
      <c r="E62" s="141">
        <v>-15000</v>
      </c>
    </row>
    <row r="63" spans="4:13" ht="13.9" thickBot="1" x14ac:dyDescent="0.4">
      <c r="D63" s="120" t="s">
        <v>95</v>
      </c>
      <c r="E63" s="141">
        <v>6900</v>
      </c>
    </row>
    <row r="64" spans="4:13" ht="13.9" thickBot="1" x14ac:dyDescent="0.4">
      <c r="D64" s="120" t="s">
        <v>96</v>
      </c>
      <c r="E64" s="141">
        <v>-400</v>
      </c>
    </row>
    <row r="65" spans="2:8" ht="13.9" thickBot="1" x14ac:dyDescent="0.4">
      <c r="D65" s="39" t="s">
        <v>97</v>
      </c>
      <c r="E65" s="102">
        <v>-23000</v>
      </c>
    </row>
    <row r="66" spans="2:8" ht="13.9" thickBot="1" x14ac:dyDescent="0.4">
      <c r="D66" s="120" t="s">
        <v>100</v>
      </c>
      <c r="E66" s="141">
        <f>SUM(E61:E65)</f>
        <v>408980</v>
      </c>
    </row>
    <row r="68" spans="2:8" ht="13.9" thickBot="1" x14ac:dyDescent="0.4"/>
    <row r="69" spans="2:8" ht="13.9" thickBot="1" x14ac:dyDescent="0.4">
      <c r="B69" s="145" t="s">
        <v>62</v>
      </c>
      <c r="C69" s="218" t="s">
        <v>2</v>
      </c>
      <c r="D69" s="219"/>
      <c r="E69" s="220"/>
      <c r="F69" s="144" t="s">
        <v>3</v>
      </c>
      <c r="G69" s="145" t="s">
        <v>4</v>
      </c>
      <c r="H69" s="271"/>
    </row>
    <row r="70" spans="2:8" ht="14.25" customHeight="1" x14ac:dyDescent="0.35">
      <c r="B70" s="39"/>
      <c r="C70" s="13"/>
      <c r="D70" s="249"/>
      <c r="E70" s="5"/>
      <c r="F70" s="143"/>
      <c r="G70" s="39"/>
      <c r="H70" s="271"/>
    </row>
    <row r="71" spans="2:8" ht="14.25" customHeight="1" x14ac:dyDescent="0.35">
      <c r="B71" s="39"/>
      <c r="C71" s="13"/>
      <c r="D71" s="222"/>
      <c r="E71" s="5"/>
      <c r="F71" s="102"/>
      <c r="G71" s="102"/>
      <c r="H71" s="271"/>
    </row>
    <row r="72" spans="2:8" ht="14.25" customHeight="1" x14ac:dyDescent="0.35">
      <c r="B72" s="39"/>
      <c r="C72" s="13"/>
      <c r="D72" s="222"/>
      <c r="E72" s="5"/>
      <c r="F72" s="102"/>
      <c r="G72" s="102"/>
      <c r="H72" s="271"/>
    </row>
    <row r="73" spans="2:8" ht="14.25" customHeight="1" x14ac:dyDescent="0.35">
      <c r="B73" s="39"/>
      <c r="C73" s="13"/>
      <c r="D73" s="222"/>
      <c r="E73" s="5"/>
      <c r="F73" s="102"/>
      <c r="G73" s="102"/>
      <c r="H73" s="271"/>
    </row>
    <row r="74" spans="2:8" ht="14.25" customHeight="1" x14ac:dyDescent="0.35">
      <c r="B74" s="39"/>
      <c r="C74" s="13"/>
      <c r="D74" s="222"/>
      <c r="E74" s="5"/>
      <c r="F74" s="102"/>
      <c r="G74" s="102"/>
      <c r="H74" s="271"/>
    </row>
    <row r="75" spans="2:8" ht="14.25" customHeight="1" x14ac:dyDescent="0.35">
      <c r="B75" s="39"/>
      <c r="C75" s="13"/>
      <c r="D75" s="222"/>
      <c r="E75" s="5"/>
      <c r="F75" s="102"/>
      <c r="G75" s="102"/>
      <c r="H75" s="271"/>
    </row>
    <row r="76" spans="2:8" ht="14.25" customHeight="1" x14ac:dyDescent="0.35">
      <c r="B76" s="39"/>
      <c r="C76" s="13"/>
      <c r="D76" s="222"/>
      <c r="E76" s="5"/>
      <c r="F76" s="102"/>
      <c r="G76" s="102"/>
      <c r="H76" s="271"/>
    </row>
    <row r="77" spans="2:8" ht="14.65" customHeight="1" thickBot="1" x14ac:dyDescent="0.4">
      <c r="B77" s="41"/>
      <c r="C77" s="6"/>
      <c r="D77" s="7"/>
      <c r="E77" s="8"/>
      <c r="F77" s="103"/>
      <c r="G77" s="103"/>
      <c r="H77" s="271"/>
    </row>
    <row r="78" spans="2:8" x14ac:dyDescent="0.35">
      <c r="G78" s="142"/>
      <c r="H78" s="100"/>
    </row>
    <row r="80" spans="2:8" x14ac:dyDescent="0.35">
      <c r="G80" s="146"/>
    </row>
  </sheetData>
  <mergeCells count="9">
    <mergeCell ref="C35:E35"/>
    <mergeCell ref="I4:M4"/>
    <mergeCell ref="E5:G13"/>
    <mergeCell ref="J34:K34"/>
    <mergeCell ref="B5:B6"/>
    <mergeCell ref="C5:C6"/>
    <mergeCell ref="D5:D6"/>
    <mergeCell ref="B2:H3"/>
    <mergeCell ref="C69:E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II-1</vt:lpstr>
      <vt:lpstr>II-2</vt:lpstr>
      <vt:lpstr>III-a</vt:lpstr>
      <vt:lpstr>III-b</vt:lpstr>
      <vt:lpstr>III-c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Filgueira</dc:creator>
  <cp:lastModifiedBy>Carlos Andrés Filgueira</cp:lastModifiedBy>
  <dcterms:created xsi:type="dcterms:W3CDTF">2025-04-09T12:53:07Z</dcterms:created>
  <dcterms:modified xsi:type="dcterms:W3CDTF">2025-04-16T22:48:55Z</dcterms:modified>
</cp:coreProperties>
</file>