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8b03ea577e69e87/Desktop/"/>
    </mc:Choice>
  </mc:AlternateContent>
  <xr:revisionPtr revIDLastSave="268" documentId="13_ncr:1_{B07376D6-7157-4623-8270-C34FD375BF73}" xr6:coauthVersionLast="47" xr6:coauthVersionMax="47" xr10:uidLastSave="{27F189D6-538A-48DC-B2F0-C8E1A2AA060F}"/>
  <bookViews>
    <workbookView xWindow="43080" yWindow="-120" windowWidth="20640" windowHeight="11040" activeTab="1" xr2:uid="{F47D9356-D125-4550-B58C-53F3AF060A54}"/>
  </bookViews>
  <sheets>
    <sheet name="Ej. Deterioro" sheetId="37" r:id="rId1"/>
    <sheet name="Ejercicio de Cuentas" sheetId="35" r:id="rId2"/>
    <sheet name="Clasificación 1" sheetId="22" r:id="rId3"/>
    <sheet name="Rubros IFRS 1" sheetId="23" r:id="rId4"/>
    <sheet name="Clasificación 2" sheetId="24" r:id="rId5"/>
    <sheet name="Rubros 2" sheetId="36" r:id="rId6"/>
    <sheet name="Clasificación 3" sheetId="3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3" l="1"/>
  <c r="F40" i="35"/>
  <c r="L35" i="37" l="1"/>
  <c r="K34" i="37"/>
  <c r="N28" i="37"/>
  <c r="P18" i="37"/>
  <c r="O18" i="37"/>
  <c r="O16" i="37"/>
  <c r="P16" i="37"/>
  <c r="C39" i="37"/>
  <c r="C32" i="37"/>
  <c r="N26" i="37"/>
  <c r="O26" i="37" s="1"/>
  <c r="N24" i="37"/>
  <c r="L30" i="37"/>
  <c r="K29" i="37"/>
  <c r="L18" i="37"/>
  <c r="L16" i="37"/>
  <c r="K16" i="37"/>
  <c r="C36" i="37"/>
  <c r="C31" i="37"/>
  <c r="C30" i="37"/>
  <c r="C29" i="37"/>
  <c r="I20" i="37"/>
  <c r="I19" i="37"/>
  <c r="I18" i="37"/>
  <c r="I26" i="37"/>
  <c r="J26" i="37" s="1"/>
  <c r="E26" i="37"/>
  <c r="E25" i="37"/>
  <c r="E24" i="37"/>
  <c r="E23" i="37"/>
  <c r="E21" i="37"/>
  <c r="E20" i="37"/>
  <c r="E18" i="37"/>
  <c r="E17" i="37"/>
  <c r="C26" i="37"/>
  <c r="B26" i="37"/>
  <c r="B25" i="37"/>
  <c r="B24" i="37"/>
  <c r="B21" i="37"/>
  <c r="O15" i="37"/>
  <c r="L15" i="37"/>
  <c r="I15" i="37"/>
  <c r="F15" i="37"/>
  <c r="C15" i="37"/>
  <c r="E42" i="32"/>
  <c r="D42" i="32"/>
  <c r="F26" i="37" l="1"/>
  <c r="E44" i="32"/>
  <c r="D57" i="22"/>
  <c r="E56" i="24"/>
  <c r="D56" i="24"/>
  <c r="E58" i="24" s="1"/>
  <c r="E57" i="22" l="1"/>
</calcChain>
</file>

<file path=xl/sharedStrings.xml><?xml version="1.0" encoding="utf-8"?>
<sst xmlns="http://schemas.openxmlformats.org/spreadsheetml/2006/main" count="494" uniqueCount="297">
  <si>
    <t>Detalle</t>
  </si>
  <si>
    <t>Debe</t>
  </si>
  <si>
    <t>Haber</t>
  </si>
  <si>
    <t>-</t>
  </si>
  <si>
    <t>Totales</t>
  </si>
  <si>
    <t>N°</t>
  </si>
  <si>
    <t>Activo</t>
  </si>
  <si>
    <t>Pasivo</t>
  </si>
  <si>
    <t>Patrimonio</t>
  </si>
  <si>
    <t>Banco Santander</t>
  </si>
  <si>
    <t>Terrenos</t>
  </si>
  <si>
    <t>TERRENOS</t>
  </si>
  <si>
    <t>MAQUINARIAS</t>
  </si>
  <si>
    <t>PROVEEDORES</t>
  </si>
  <si>
    <t>DEUDORES VARIOS</t>
  </si>
  <si>
    <t>ACTIVOS POR IMPUESTOS DIFERIDOS</t>
  </si>
  <si>
    <t>ISAPRE POR PAGAR</t>
  </si>
  <si>
    <t>BANCO ESTADO</t>
  </si>
  <si>
    <t>BOLETAS EN GARANTÍA</t>
  </si>
  <si>
    <t>FONDO MUTUO 30 DÍAS</t>
  </si>
  <si>
    <t>CAPITAL</t>
  </si>
  <si>
    <t>CERDOS CORTO PLAZO</t>
  </si>
  <si>
    <t>CRÉDITO ACTIVO FIJO</t>
  </si>
  <si>
    <t>DONACIONES</t>
  </si>
  <si>
    <t>CXC ACTIVOS MANENIDOS PARA LA VENTA</t>
  </si>
  <si>
    <t>INVERSIÓN EMPRESAS RELACIONADAS</t>
  </si>
  <si>
    <t>CUENTAS POR COBRAR RELACIONADAS</t>
  </si>
  <si>
    <t>ACREEDORES</t>
  </si>
  <si>
    <t>DEPÓSITO A PLAZO 380 DÍAS</t>
  </si>
  <si>
    <t>DETERIORO DEUDORES POR VENTAS</t>
  </si>
  <si>
    <t>CLIENTES</t>
  </si>
  <si>
    <t>PROVISIÓN JUICIOS</t>
  </si>
  <si>
    <t>DIVIDENDOS PROVISORIOS</t>
  </si>
  <si>
    <t>EDIFICIOS EN ARRENDAMIENTOS</t>
  </si>
  <si>
    <t>MAQUINARIAS EN LEASING</t>
  </si>
  <si>
    <t>INVERSIONES PARA NEGOCIAR</t>
  </si>
  <si>
    <t>FONDOS FIJOS</t>
  </si>
  <si>
    <t>FONDOS MUTUOS 15 DÍAS</t>
  </si>
  <si>
    <t>DEUDORES</t>
  </si>
  <si>
    <t>GANADO LECHERO CORTO PLAZO</t>
  </si>
  <si>
    <t>GARANTÍA DE ARRIENDOS</t>
  </si>
  <si>
    <t>GASTOS PAGADOS POR ANTICIPADO</t>
  </si>
  <si>
    <t>IMPUESTO RENTA POR PAGAR</t>
  </si>
  <si>
    <t>FACTURAS POR PAGAR</t>
  </si>
  <si>
    <t>FACTURAS POR COBRAR</t>
  </si>
  <si>
    <t>ARRIENDOS ANTICIPADOS</t>
  </si>
  <si>
    <t>IVA CREDITO FISCAL</t>
  </si>
  <si>
    <t>IVA DEBITO FISCAL</t>
  </si>
  <si>
    <t>INVENTARIOS</t>
  </si>
  <si>
    <t>MERCADERÍAS</t>
  </si>
  <si>
    <t>OBLIGACIONES POR LEASING</t>
  </si>
  <si>
    <t>PAGOS PROVISIONALES MENSUALES</t>
  </si>
  <si>
    <t>PASIVO POR IMPUESTO DIFERIDOS</t>
  </si>
  <si>
    <t>SOBREGIRO BANCARIO</t>
  </si>
  <si>
    <t>PRESTAMOS POR COBRAR RELACIONADAS</t>
  </si>
  <si>
    <t>PRODUCTOS EN PROCESO</t>
  </si>
  <si>
    <t>SOFTWARE</t>
  </si>
  <si>
    <t>PROVISIÓN BENEFICIOS DE RETIRO</t>
  </si>
  <si>
    <t>AFP POR PAGAR</t>
  </si>
  <si>
    <t>PROVISIÓN VACACIONES</t>
  </si>
  <si>
    <t>REMUNERACIONES POR PAGAR</t>
  </si>
  <si>
    <t>UTILIDAD DEL EJERCICIO</t>
  </si>
  <si>
    <t>SEGUROS ANTICIPADOS</t>
  </si>
  <si>
    <t>ACTIVOS</t>
  </si>
  <si>
    <t>PASIVOS</t>
  </si>
  <si>
    <t>Activos Corrientes</t>
  </si>
  <si>
    <t>Pasivos Corrientes</t>
  </si>
  <si>
    <t>Efectivo y equivalentes al efectivo</t>
  </si>
  <si>
    <t xml:space="preserve">Otros pasivos financieros, Corrientes </t>
  </si>
  <si>
    <t xml:space="preserve">Otros activos financieros, Corrientes </t>
  </si>
  <si>
    <t>Cuentas por pagar comerciales y otras cuentas por pagar</t>
  </si>
  <si>
    <t xml:space="preserve">Otros activos no financieros, corrientes </t>
  </si>
  <si>
    <t>Cuentas por pagar a entidades relacionadas</t>
  </si>
  <si>
    <t>Deudores comerciales y otras cuentas por cobrar corrientes</t>
  </si>
  <si>
    <t>Otras provisiones corrientes</t>
  </si>
  <si>
    <t>Cuentas por cobrar a entidades relacionadas, corrientes</t>
  </si>
  <si>
    <t>Pasivos por impuestos, Corrientes</t>
  </si>
  <si>
    <t>Inventarios</t>
  </si>
  <si>
    <t>Provisiones corrientes por beneficios a los empleados</t>
  </si>
  <si>
    <t>Activos biológicos Corrientes</t>
  </si>
  <si>
    <t xml:space="preserve">Otros pasivos no financieros, corrientes </t>
  </si>
  <si>
    <t xml:space="preserve">Activos por impuestos Corrientes </t>
  </si>
  <si>
    <t>Total de Activos Corrientes</t>
  </si>
  <si>
    <t>Total de Pasivos Corrientes</t>
  </si>
  <si>
    <t>Pasivos No Corrientes</t>
  </si>
  <si>
    <t xml:space="preserve">Otros pasivos financieros, no corrientes </t>
  </si>
  <si>
    <t>Activos no Corrientes</t>
  </si>
  <si>
    <t>Pasivos, no Corrientes</t>
  </si>
  <si>
    <t>Otros activos financieros no corrientes</t>
  </si>
  <si>
    <t>Cuentas por pagar a entidades relacionadas, no corrientes</t>
  </si>
  <si>
    <t xml:space="preserve">Otros activos no financieros no corrientes </t>
  </si>
  <si>
    <t xml:space="preserve">Otras provisiones no corrientes </t>
  </si>
  <si>
    <t>Derechos por cobrar no corrientes</t>
  </si>
  <si>
    <t xml:space="preserve">Pasivo por impuestos diferidos </t>
  </si>
  <si>
    <t xml:space="preserve">Cuentas por cobrar a entidades relacionadas, no corrientes </t>
  </si>
  <si>
    <t>Provisiones no corrientes por beneficios a los empleados</t>
  </si>
  <si>
    <t>Inversiones contabilizadas utilizando el método de la participación</t>
  </si>
  <si>
    <t>Total de Pasivos No Corrientes</t>
  </si>
  <si>
    <t xml:space="preserve">Activos intangibles distintos de la plusvalía </t>
  </si>
  <si>
    <t>Plusvalía</t>
  </si>
  <si>
    <t>TOTAL DE PASIVOS</t>
  </si>
  <si>
    <t xml:space="preserve">Propiedades, planta y equipo </t>
  </si>
  <si>
    <t>Activos biológicos, no Corrientes</t>
  </si>
  <si>
    <t>Propiedades de inversión</t>
  </si>
  <si>
    <t>Capital</t>
  </si>
  <si>
    <t>Activos por impuestos diferidos</t>
  </si>
  <si>
    <t>Ganancias (pérdidas) acumuladas</t>
  </si>
  <si>
    <t>Otras reservas</t>
  </si>
  <si>
    <t>Ganancia (pérdida) del ejercicio</t>
  </si>
  <si>
    <t>TOTAL DE ACTIVOS</t>
  </si>
  <si>
    <t>Sin diferencias</t>
  </si>
  <si>
    <t>N° Cuenta</t>
  </si>
  <si>
    <t>Cuenta Contable</t>
  </si>
  <si>
    <t>Inventario</t>
  </si>
  <si>
    <t>1-1-01-001</t>
  </si>
  <si>
    <t>Caja</t>
  </si>
  <si>
    <t>1-1-02-001</t>
  </si>
  <si>
    <t>Fondo Fijo</t>
  </si>
  <si>
    <t>1-1-03-002</t>
  </si>
  <si>
    <t>1-1-03-006</t>
  </si>
  <si>
    <t>Banco Chile</t>
  </si>
  <si>
    <t>1-1-04-002</t>
  </si>
  <si>
    <t>Depósito a Plazo Santander 140 días</t>
  </si>
  <si>
    <t>1-1-04-004</t>
  </si>
  <si>
    <t>Acciones Blanco y Negro (para negociar)</t>
  </si>
  <si>
    <t>1-1-04-005</t>
  </si>
  <si>
    <t>1-1-04-006</t>
  </si>
  <si>
    <t>Empresa relacionada INDEP (inversión metodo participación)</t>
  </si>
  <si>
    <t>1-1-05-001</t>
  </si>
  <si>
    <t>Facturas por cobrar</t>
  </si>
  <si>
    <t>1-1-06-501</t>
  </si>
  <si>
    <t>Estimación deudores incobrables</t>
  </si>
  <si>
    <t>1-1-07-001</t>
  </si>
  <si>
    <t>Cheques en cartera</t>
  </si>
  <si>
    <t>1-1-07-003</t>
  </si>
  <si>
    <t>Boletas garantía efectivo</t>
  </si>
  <si>
    <t>1-1-07-004</t>
  </si>
  <si>
    <t>Cheques Protestados y/o Devueltos</t>
  </si>
  <si>
    <t>1-1-08-004</t>
  </si>
  <si>
    <t>Mercaderias</t>
  </si>
  <si>
    <t>1-1-09-001</t>
  </si>
  <si>
    <t>IVA Crédito fiscal</t>
  </si>
  <si>
    <t>1-1-09-002</t>
  </si>
  <si>
    <t>P.P.M.</t>
  </si>
  <si>
    <t>1-1-09-006</t>
  </si>
  <si>
    <t>Crédito capacitación</t>
  </si>
  <si>
    <t>1-1-12-502</t>
  </si>
  <si>
    <t>Deudores varios</t>
  </si>
  <si>
    <t>1-2-01-002</t>
  </si>
  <si>
    <t>1-2-01-003</t>
  </si>
  <si>
    <t>Edificios</t>
  </si>
  <si>
    <t>1-2-03-021</t>
  </si>
  <si>
    <t>Dep. Acumulada Edificios</t>
  </si>
  <si>
    <t>1-2-01-004</t>
  </si>
  <si>
    <t>Muebles y Útiles</t>
  </si>
  <si>
    <t>1-2-03-022</t>
  </si>
  <si>
    <t>Dep. Acumulada Muebles y Útiles</t>
  </si>
  <si>
    <t>1-2-01-005</t>
  </si>
  <si>
    <t>Edificios en Arrendamiento</t>
  </si>
  <si>
    <t>1-2-03-023</t>
  </si>
  <si>
    <t>Dep Acum edificios en arrendamientos</t>
  </si>
  <si>
    <t>1-2-01-008</t>
  </si>
  <si>
    <t>Activo en Leasing</t>
  </si>
  <si>
    <t>1-2-03-024</t>
  </si>
  <si>
    <t>Dep. Acum. Activos en Leasing</t>
  </si>
  <si>
    <t>1-2-01-006</t>
  </si>
  <si>
    <t>Servidumbre de Paso</t>
  </si>
  <si>
    <t>1-2-01-007</t>
  </si>
  <si>
    <t>Derechos de Agua</t>
  </si>
  <si>
    <t>1-3-01-001</t>
  </si>
  <si>
    <t>Garantía arriendos</t>
  </si>
  <si>
    <t>1-3-01-002</t>
  </si>
  <si>
    <t>Gastos por Remodelación corto plazo</t>
  </si>
  <si>
    <t>2-1-01-001</t>
  </si>
  <si>
    <t>Linea de Credito Banco Santander</t>
  </si>
  <si>
    <t>2-1-01-011</t>
  </si>
  <si>
    <t>Préstamos banco Santander</t>
  </si>
  <si>
    <t>2-1-01-012</t>
  </si>
  <si>
    <t>Obligaciones por leasing</t>
  </si>
  <si>
    <t>2-1-02-001</t>
  </si>
  <si>
    <t>Proveedores</t>
  </si>
  <si>
    <t>2-1-05-001</t>
  </si>
  <si>
    <t>IVA Débito fiscal</t>
  </si>
  <si>
    <t>2-1-05-002</t>
  </si>
  <si>
    <t>PPM por pagar</t>
  </si>
  <si>
    <t>2-1-05-003</t>
  </si>
  <si>
    <t>Impto. Único</t>
  </si>
  <si>
    <t>2-1-06-001</t>
  </si>
  <si>
    <t>Sueldos por pagar</t>
  </si>
  <si>
    <t>2-1-06-002</t>
  </si>
  <si>
    <t>Honorarios por pagar</t>
  </si>
  <si>
    <t>2-1-07-001</t>
  </si>
  <si>
    <t>AFP</t>
  </si>
  <si>
    <t>2-1-07-002</t>
  </si>
  <si>
    <t>Isapres</t>
  </si>
  <si>
    <t>2-1-07-006</t>
  </si>
  <si>
    <t>Fonasa</t>
  </si>
  <si>
    <t>2-1-07-007</t>
  </si>
  <si>
    <t>Provisión medioambiental</t>
  </si>
  <si>
    <t>2-1-07-008</t>
  </si>
  <si>
    <t>Cuentas por Pagar arriendo</t>
  </si>
  <si>
    <t>2-1-07-501</t>
  </si>
  <si>
    <t>Cuentas por Pagar Luz</t>
  </si>
  <si>
    <t>2-1-07-502</t>
  </si>
  <si>
    <t>Provisión Garantía</t>
  </si>
  <si>
    <t>2-1-07-503</t>
  </si>
  <si>
    <t>Provisión Juicios</t>
  </si>
  <si>
    <t>2-1-11-001</t>
  </si>
  <si>
    <t>Provisiones Impuesto Renta</t>
  </si>
  <si>
    <t>3-1-01-001</t>
  </si>
  <si>
    <t xml:space="preserve">Capital </t>
  </si>
  <si>
    <t>3-1-02-001</t>
  </si>
  <si>
    <t>Rev. Capital propio</t>
  </si>
  <si>
    <t>3-1-03-001</t>
  </si>
  <si>
    <t>Utilidades acumuladas</t>
  </si>
  <si>
    <t>4-1-01-001</t>
  </si>
  <si>
    <t>Utilidad del ejercicio</t>
  </si>
  <si>
    <t>Monto</t>
  </si>
  <si>
    <t>Cuenta</t>
  </si>
  <si>
    <t>Activos por derecho de uso</t>
  </si>
  <si>
    <r>
      <t xml:space="preserve">NIIF PYMES S.A. </t>
    </r>
    <r>
      <rPr>
        <sz val="10"/>
        <color rgb="FF3333FF"/>
        <rFont val="Georgia"/>
        <family val="1"/>
      </rPr>
      <t>(inversión al costo amortizado)</t>
    </r>
  </si>
  <si>
    <t>Rubro</t>
  </si>
  <si>
    <t>Total Patrimonio</t>
  </si>
  <si>
    <r>
      <t xml:space="preserve">NIIF PYMES S.A. </t>
    </r>
    <r>
      <rPr>
        <sz val="10"/>
        <color rgb="FF3333FF"/>
        <rFont val="Georgia"/>
        <family val="1"/>
      </rPr>
      <t>(costo amortizado)</t>
    </r>
  </si>
  <si>
    <t>Empresa relacionada INDEP (metodo participación)</t>
  </si>
  <si>
    <t xml:space="preserve">Partes II.- Detalle el Número que corresponde al rubro para la clasificación de la cuenta contables, cada una de las cuentas se debe clasificar en un activo o pasivo bajo Normas Internacionales de Información Financiera 30 puntos (1 por correcta). </t>
  </si>
  <si>
    <t xml:space="preserve">Rubro </t>
  </si>
  <si>
    <t>Forward (SA)</t>
  </si>
  <si>
    <t>Goodwill (SD)</t>
  </si>
  <si>
    <r>
      <t xml:space="preserve">Caja </t>
    </r>
    <r>
      <rPr>
        <sz val="10"/>
        <color rgb="FF000000"/>
        <rFont val="Georgia"/>
        <family val="1"/>
      </rPr>
      <t>(SD)</t>
    </r>
  </si>
  <si>
    <t>Deudores comerciales y otras CxC</t>
  </si>
  <si>
    <t>Software (SD)</t>
  </si>
  <si>
    <t>Documentos financieros 180 días (SD)</t>
  </si>
  <si>
    <t>Plantas Productoras (SD)</t>
  </si>
  <si>
    <t>Inversión 51% (1 directores de 10) (SD)</t>
  </si>
  <si>
    <t>Garantías de arriendos (SD)</t>
  </si>
  <si>
    <t>Inversiones al costo amortizado (SD)</t>
  </si>
  <si>
    <t>Anticipo proveedores (SD)</t>
  </si>
  <si>
    <t>Intereses diferidos por leasing (SD)</t>
  </si>
  <si>
    <t>Provisión de Retiro (SA)</t>
  </si>
  <si>
    <t>Activos por derechos de uso</t>
  </si>
  <si>
    <t>Provisión cuenta de Agua (SA)</t>
  </si>
  <si>
    <t>Crédito Activo Fijo (SD)</t>
  </si>
  <si>
    <t>Banco USD (SD)</t>
  </si>
  <si>
    <t>Terrenos (SD)</t>
  </si>
  <si>
    <t>Cuentas por pagar comerciales y otras CxP</t>
  </si>
  <si>
    <t>Anticipo de clientes (SA)</t>
  </si>
  <si>
    <t>Terreno mantenido en arriendo (SD)</t>
  </si>
  <si>
    <t>Cuenta por cobrar Activos mantenidos para la venta (SD)</t>
  </si>
  <si>
    <t>Mermas de Inventarios (SA)</t>
  </si>
  <si>
    <t>Saldo Acreedor</t>
  </si>
  <si>
    <t>SA</t>
  </si>
  <si>
    <t>AFP por Pagar (SA)</t>
  </si>
  <si>
    <t>Saldo Deudor</t>
  </si>
  <si>
    <t>SD</t>
  </si>
  <si>
    <t>Sobre giro bancario (SA)</t>
  </si>
  <si>
    <t>Plusvalía (SD)</t>
  </si>
  <si>
    <t>Fondos Mutuos 190 días (SD)</t>
  </si>
  <si>
    <t>Provisión juicios (SA)</t>
  </si>
  <si>
    <t>Marcas (SD)</t>
  </si>
  <si>
    <t>Inversión (3 directores de 7) (SD)</t>
  </si>
  <si>
    <t>Deterioro Acumulado clientes (SA)</t>
  </si>
  <si>
    <t>Activos en Leasing (SD)</t>
  </si>
  <si>
    <t>PIAS (SA)</t>
  </si>
  <si>
    <t>Inversiones para negociar (SD)</t>
  </si>
  <si>
    <t>Obligaciones por leasing (SA)</t>
  </si>
  <si>
    <t>Mercaderías (SD)</t>
  </si>
  <si>
    <t>ID</t>
  </si>
  <si>
    <t>Saldo al 31.12.2020</t>
  </si>
  <si>
    <t>Saldo al 31.12.2021</t>
  </si>
  <si>
    <t>Saldo al 31.12.2022</t>
  </si>
  <si>
    <t>TASAS</t>
  </si>
  <si>
    <t>MONTO %</t>
  </si>
  <si>
    <t>puntos</t>
  </si>
  <si>
    <t>DEBE</t>
  </si>
  <si>
    <t>HABER</t>
  </si>
  <si>
    <t>TASA PROMEDIO 1</t>
  </si>
  <si>
    <t>TASA PROMEDIO 2</t>
  </si>
  <si>
    <t>.1.</t>
  </si>
  <si>
    <t>.2.</t>
  </si>
  <si>
    <t>Saldo al 31.12.2024</t>
  </si>
  <si>
    <t>Saldo al 31.12.2023</t>
  </si>
  <si>
    <r>
      <t xml:space="preserve">Partes III.- </t>
    </r>
    <r>
      <rPr>
        <b/>
        <sz val="10"/>
        <color theme="1"/>
        <rFont val="Georgia"/>
        <family val="1"/>
      </rPr>
      <t xml:space="preserve">Ejercicios Práctico (deterioro cuentas por cobrar) </t>
    </r>
  </si>
  <si>
    <r>
      <t xml:space="preserve">Desarrolle el cálculo del deterioro de las cuentas por cobrar al </t>
    </r>
    <r>
      <rPr>
        <sz val="10"/>
        <color rgb="FFFF0000"/>
        <rFont val="Georgia"/>
        <family val="1"/>
      </rPr>
      <t>01.01.2024</t>
    </r>
    <r>
      <rPr>
        <sz val="10"/>
        <color rgb="FF000000"/>
        <rFont val="Georgia"/>
        <family val="1"/>
      </rPr>
      <t xml:space="preserve"> bajo el escenario de primera adopción y al </t>
    </r>
    <r>
      <rPr>
        <sz val="10"/>
        <color rgb="FF3333FF"/>
        <rFont val="Georgia"/>
        <family val="1"/>
      </rPr>
      <t>31.12.2024</t>
    </r>
    <r>
      <rPr>
        <sz val="10"/>
        <color rgb="FF000000"/>
        <rFont val="Georgia"/>
        <family val="1"/>
      </rPr>
      <t xml:space="preserve"> aplicando las NIIF</t>
    </r>
  </si>
  <si>
    <t>TR1</t>
  </si>
  <si>
    <t>TR2</t>
  </si>
  <si>
    <t>TR3</t>
  </si>
  <si>
    <t>Bce</t>
  </si>
  <si>
    <t>(Patrimonio) Resultados Acumulados</t>
  </si>
  <si>
    <t>(Pasivo) Deterioro Acum. CxC (EDI)</t>
  </si>
  <si>
    <t>Glosa: ajuste según NIIF 1 deterioro cuentas por cobrar</t>
  </si>
  <si>
    <t>TR4</t>
  </si>
  <si>
    <t>Disminución</t>
  </si>
  <si>
    <t>(Resultado) Deterioro Cuentas por cobrar</t>
  </si>
  <si>
    <t>Glosa: Ajuste según NIIF 9 de deterioro cuentas por cobrar</t>
  </si>
  <si>
    <t>Pérdida</t>
  </si>
  <si>
    <t>Ganancia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</si>
</sst>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eorgia"/>
      <family val="1"/>
    </font>
    <font>
      <b/>
      <sz val="12"/>
      <color theme="1"/>
      <name val="Georgia"/>
      <family val="1"/>
    </font>
    <font>
      <b/>
      <sz val="10"/>
      <name val="Georgia"/>
      <family val="1"/>
    </font>
    <font>
      <sz val="12"/>
      <name val="Georgia"/>
      <family val="1"/>
    </font>
    <font>
      <b/>
      <sz val="12"/>
      <name val="Georgia"/>
      <family val="1"/>
    </font>
    <font>
      <sz val="11"/>
      <name val="Georgia"/>
      <family val="1"/>
    </font>
    <font>
      <sz val="15"/>
      <color theme="1"/>
      <name val="Georgia"/>
      <family val="1"/>
    </font>
    <font>
      <sz val="15"/>
      <color rgb="FFFF0000"/>
      <name val="Georgia"/>
      <family val="1"/>
    </font>
    <font>
      <sz val="10"/>
      <color rgb="FF000000"/>
      <name val="Georgia"/>
      <family val="1"/>
    </font>
    <font>
      <sz val="15"/>
      <name val="Georgia"/>
      <family val="1"/>
    </font>
    <font>
      <b/>
      <sz val="15"/>
      <name val="Georgia"/>
      <family val="1"/>
    </font>
    <font>
      <sz val="10"/>
      <name val="Georgia"/>
      <family val="1"/>
    </font>
    <font>
      <sz val="10"/>
      <color rgb="FF3333FF"/>
      <name val="Georgia"/>
      <family val="1"/>
    </font>
    <font>
      <b/>
      <sz val="15"/>
      <color theme="1"/>
      <name val="Georgia"/>
      <family val="1"/>
    </font>
    <font>
      <b/>
      <u/>
      <sz val="10"/>
      <color theme="1"/>
      <name val="Georgia"/>
      <family val="1"/>
    </font>
    <font>
      <b/>
      <sz val="10"/>
      <color theme="1"/>
      <name val="Georgia"/>
      <family val="1"/>
    </font>
    <font>
      <sz val="10"/>
      <color theme="1"/>
      <name val="Georgia"/>
      <family val="1"/>
    </font>
    <font>
      <sz val="10"/>
      <color rgb="FF0000FF"/>
      <name val="Georgia"/>
      <family val="1"/>
    </font>
    <font>
      <b/>
      <sz val="10"/>
      <color rgb="FF000000"/>
      <name val="Georgia"/>
      <family val="1"/>
    </font>
    <font>
      <b/>
      <u/>
      <sz val="11"/>
      <color theme="1"/>
      <name val="Georgia"/>
      <family val="1"/>
    </font>
    <font>
      <sz val="11"/>
      <color rgb="FF000000"/>
      <name val="Georgia"/>
      <family val="1"/>
    </font>
    <font>
      <b/>
      <sz val="9"/>
      <color rgb="FF000000"/>
      <name val="Georgia"/>
      <family val="1"/>
    </font>
    <font>
      <b/>
      <sz val="9"/>
      <color theme="1"/>
      <name val="Georgia"/>
      <family val="1"/>
    </font>
    <font>
      <sz val="9"/>
      <color rgb="FF000000"/>
      <name val="Georgia"/>
      <family val="1"/>
    </font>
    <font>
      <sz val="9"/>
      <color rgb="FF0000FF"/>
      <name val="Georgia"/>
      <family val="1"/>
    </font>
    <font>
      <b/>
      <sz val="11"/>
      <color theme="1"/>
      <name val="Calibri"/>
      <family val="2"/>
      <scheme val="minor"/>
    </font>
    <font>
      <sz val="10"/>
      <color rgb="FFFF0000"/>
      <name val="Georgia"/>
      <family val="1"/>
    </font>
    <font>
      <b/>
      <sz val="9"/>
      <color theme="0"/>
      <name val="Georgia"/>
      <family val="1"/>
    </font>
    <font>
      <b/>
      <sz val="9"/>
      <color rgb="FFFF0000"/>
      <name val="Georgia"/>
      <family val="1"/>
    </font>
    <font>
      <sz val="9"/>
      <color rgb="FFFF0000"/>
      <name val="Georgia"/>
      <family val="1"/>
    </font>
    <font>
      <sz val="11"/>
      <color theme="1"/>
      <name val="Georgia"/>
      <family val="1"/>
    </font>
    <font>
      <sz val="11"/>
      <color rgb="FFFF0000"/>
      <name val="Georgia"/>
      <family val="1"/>
    </font>
    <font>
      <b/>
      <sz val="11"/>
      <color theme="1"/>
      <name val="Georgia"/>
      <family val="1"/>
    </font>
    <font>
      <sz val="9"/>
      <color theme="1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50">
    <xf numFmtId="0" fontId="0" fillId="0" borderId="0" xfId="0"/>
    <xf numFmtId="0" fontId="2" fillId="2" borderId="0" xfId="0" applyFont="1" applyFill="1"/>
    <xf numFmtId="41" fontId="2" fillId="2" borderId="0" xfId="1" applyFont="1" applyFill="1"/>
    <xf numFmtId="0" fontId="8" fillId="2" borderId="0" xfId="0" applyFont="1" applyFill="1"/>
    <xf numFmtId="0" fontId="10" fillId="2" borderId="0" xfId="0" applyFont="1" applyFill="1" applyAlignment="1">
      <alignment horizontal="left" vertical="top"/>
    </xf>
    <xf numFmtId="41" fontId="10" fillId="2" borderId="0" xfId="0" applyNumberFormat="1" applyFont="1" applyFill="1" applyAlignment="1">
      <alignment horizontal="left" vertical="top"/>
    </xf>
    <xf numFmtId="0" fontId="3" fillId="2" borderId="13" xfId="0" applyFont="1" applyFill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41" fontId="11" fillId="2" borderId="13" xfId="0" applyNumberFormat="1" applyFont="1" applyFill="1" applyBorder="1" applyAlignment="1">
      <alignment vertical="center"/>
    </xf>
    <xf numFmtId="0" fontId="12" fillId="2" borderId="13" xfId="0" applyFont="1" applyFill="1" applyBorder="1" applyAlignment="1">
      <alignment vertical="center" wrapText="1"/>
    </xf>
    <xf numFmtId="41" fontId="12" fillId="2" borderId="13" xfId="0" applyNumberFormat="1" applyFont="1" applyFill="1" applyBorder="1" applyAlignment="1">
      <alignment vertical="center"/>
    </xf>
    <xf numFmtId="41" fontId="11" fillId="2" borderId="13" xfId="0" applyNumberFormat="1" applyFont="1" applyFill="1" applyBorder="1" applyAlignment="1">
      <alignment horizontal="right" vertical="center"/>
    </xf>
    <xf numFmtId="0" fontId="13" fillId="2" borderId="13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 wrapText="1" indent="2"/>
    </xf>
    <xf numFmtId="0" fontId="13" fillId="2" borderId="13" xfId="0" applyFont="1" applyFill="1" applyBorder="1" applyAlignment="1">
      <alignment horizontal="right" vertical="top"/>
    </xf>
    <xf numFmtId="0" fontId="13" fillId="2" borderId="13" xfId="0" applyFont="1" applyFill="1" applyBorder="1" applyAlignment="1">
      <alignment horizontal="right" vertical="top" wrapText="1"/>
    </xf>
    <xf numFmtId="0" fontId="13" fillId="2" borderId="13" xfId="0" applyFont="1" applyFill="1" applyBorder="1" applyAlignment="1">
      <alignment horizontal="left" vertical="top" wrapText="1"/>
    </xf>
    <xf numFmtId="41" fontId="13" fillId="2" borderId="13" xfId="1" applyFont="1" applyFill="1" applyBorder="1" applyAlignment="1">
      <alignment horizontal="right" vertical="top" shrinkToFit="1"/>
    </xf>
    <xf numFmtId="41" fontId="13" fillId="2" borderId="13" xfId="1" applyFont="1" applyFill="1" applyBorder="1" applyAlignment="1">
      <alignment horizontal="right" vertical="top" wrapText="1"/>
    </xf>
    <xf numFmtId="41" fontId="13" fillId="2" borderId="13" xfId="1" applyFont="1" applyFill="1" applyBorder="1" applyAlignment="1">
      <alignment horizontal="left" wrapText="1"/>
    </xf>
    <xf numFmtId="0" fontId="4" fillId="2" borderId="13" xfId="0" applyFont="1" applyFill="1" applyBorder="1" applyAlignment="1">
      <alignment horizontal="left" vertical="top"/>
    </xf>
    <xf numFmtId="41" fontId="4" fillId="2" borderId="13" xfId="0" applyNumberFormat="1" applyFont="1" applyFill="1" applyBorder="1" applyAlignment="1">
      <alignment horizontal="left" vertical="top"/>
    </xf>
    <xf numFmtId="0" fontId="10" fillId="2" borderId="13" xfId="0" applyFont="1" applyFill="1" applyBorder="1" applyAlignment="1">
      <alignment horizontal="left" vertical="top"/>
    </xf>
    <xf numFmtId="0" fontId="9" fillId="4" borderId="0" xfId="0" applyFont="1" applyFill="1" applyAlignment="1">
      <alignment horizontal="center"/>
    </xf>
    <xf numFmtId="41" fontId="9" fillId="4" borderId="0" xfId="0" applyNumberFormat="1" applyFont="1" applyFill="1" applyAlignment="1">
      <alignment horizontal="center"/>
    </xf>
    <xf numFmtId="0" fontId="5" fillId="2" borderId="13" xfId="0" applyFont="1" applyFill="1" applyBorder="1"/>
    <xf numFmtId="0" fontId="5" fillId="2" borderId="13" xfId="0" applyFont="1" applyFill="1" applyBorder="1" applyAlignment="1">
      <alignment horizontal="right" vertical="center" wrapText="1"/>
    </xf>
    <xf numFmtId="41" fontId="5" fillId="2" borderId="13" xfId="1" applyFont="1" applyFill="1" applyBorder="1" applyAlignment="1">
      <alignment horizontal="right" vertical="center" wrapText="1"/>
    </xf>
    <xf numFmtId="0" fontId="5" fillId="2" borderId="0" xfId="0" applyFont="1" applyFill="1"/>
    <xf numFmtId="0" fontId="6" fillId="2" borderId="9" xfId="0" applyFont="1" applyFill="1" applyBorder="1" applyAlignment="1">
      <alignment vertical="center" wrapText="1"/>
    </xf>
    <xf numFmtId="41" fontId="6" fillId="2" borderId="11" xfId="1" applyFont="1" applyFill="1" applyBorder="1" applyAlignment="1">
      <alignment horizontal="right" vertical="center" wrapText="1"/>
    </xf>
    <xf numFmtId="0" fontId="7" fillId="2" borderId="13" xfId="0" applyFont="1" applyFill="1" applyBorder="1" applyAlignment="1">
      <alignment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vertical="center"/>
    </xf>
    <xf numFmtId="0" fontId="12" fillId="3" borderId="13" xfId="0" applyFont="1" applyFill="1" applyBorder="1" applyAlignment="1">
      <alignment vertical="center" wrapText="1"/>
    </xf>
    <xf numFmtId="41" fontId="12" fillId="3" borderId="13" xfId="0" applyNumberFormat="1" applyFont="1" applyFill="1" applyBorder="1" applyAlignment="1">
      <alignment vertical="center"/>
    </xf>
    <xf numFmtId="0" fontId="12" fillId="3" borderId="13" xfId="0" applyFont="1" applyFill="1" applyBorder="1" applyAlignment="1">
      <alignment vertical="center"/>
    </xf>
    <xf numFmtId="0" fontId="15" fillId="3" borderId="13" xfId="0" applyFont="1" applyFill="1" applyBorder="1"/>
    <xf numFmtId="0" fontId="10" fillId="0" borderId="9" xfId="0" applyFont="1" applyBorder="1" applyAlignment="1">
      <alignment vertical="center" wrapText="1"/>
    </xf>
    <xf numFmtId="0" fontId="18" fillId="0" borderId="11" xfId="0" applyFont="1" applyBorder="1" applyAlignment="1">
      <alignment horizontal="justify" vertical="center" wrapText="1"/>
    </xf>
    <xf numFmtId="0" fontId="20" fillId="6" borderId="11" xfId="0" applyFont="1" applyFill="1" applyBorder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5" fillId="0" borderId="9" xfId="0" applyNumberFormat="1" applyFont="1" applyBorder="1" applyAlignment="1">
      <alignment vertical="center" wrapText="1"/>
    </xf>
    <xf numFmtId="3" fontId="25" fillId="0" borderId="11" xfId="0" applyNumberFormat="1" applyFont="1" applyBorder="1" applyAlignment="1">
      <alignment horizontal="right" vertical="center" wrapText="1"/>
    </xf>
    <xf numFmtId="0" fontId="25" fillId="0" borderId="11" xfId="0" applyFont="1" applyBorder="1" applyAlignment="1">
      <alignment vertical="center" wrapText="1"/>
    </xf>
    <xf numFmtId="3" fontId="25" fillId="0" borderId="11" xfId="0" applyNumberFormat="1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3" fontId="23" fillId="0" borderId="11" xfId="0" applyNumberFormat="1" applyFont="1" applyBorder="1" applyAlignment="1">
      <alignment horizontal="right" vertical="center" wrapText="1"/>
    </xf>
    <xf numFmtId="0" fontId="23" fillId="0" borderId="1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vertical="center" wrapText="1"/>
    </xf>
    <xf numFmtId="0" fontId="24" fillId="0" borderId="4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5" fillId="0" borderId="8" xfId="0" applyFont="1" applyBorder="1" applyAlignment="1">
      <alignment vertical="center" wrapText="1"/>
    </xf>
    <xf numFmtId="0" fontId="26" fillId="0" borderId="8" xfId="0" applyFont="1" applyBorder="1" applyAlignment="1">
      <alignment horizontal="center" vertical="center" wrapText="1"/>
    </xf>
    <xf numFmtId="0" fontId="25" fillId="0" borderId="18" xfId="0" applyFont="1" applyBorder="1" applyAlignment="1">
      <alignment vertical="center" wrapText="1"/>
    </xf>
    <xf numFmtId="0" fontId="17" fillId="0" borderId="0" xfId="0" applyFont="1" applyAlignment="1">
      <alignment horizontal="justify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5" fillId="0" borderId="3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9" fillId="7" borderId="2" xfId="0" applyFont="1" applyFill="1" applyBorder="1" applyAlignment="1">
      <alignment horizontal="center" vertical="center" wrapText="1"/>
    </xf>
    <xf numFmtId="0" fontId="29" fillId="7" borderId="4" xfId="0" applyFont="1" applyFill="1" applyBorder="1" applyAlignment="1">
      <alignment horizontal="center" vertical="center" wrapText="1"/>
    </xf>
    <xf numFmtId="41" fontId="18" fillId="0" borderId="0" xfId="1" applyFont="1" applyAlignment="1">
      <alignment vertical="center"/>
    </xf>
    <xf numFmtId="0" fontId="0" fillId="0" borderId="0" xfId="0" applyAlignment="1">
      <alignment horizontal="center"/>
    </xf>
    <xf numFmtId="41" fontId="17" fillId="0" borderId="19" xfId="1" applyFont="1" applyBorder="1" applyAlignment="1">
      <alignment vertical="center"/>
    </xf>
    <xf numFmtId="0" fontId="30" fillId="0" borderId="18" xfId="0" applyFont="1" applyBorder="1" applyAlignment="1">
      <alignment horizontal="center" vertical="center" wrapText="1"/>
    </xf>
    <xf numFmtId="0" fontId="31" fillId="0" borderId="18" xfId="0" applyFont="1" applyBorder="1" applyAlignment="1">
      <alignment vertical="center" wrapText="1"/>
    </xf>
    <xf numFmtId="0" fontId="30" fillId="0" borderId="9" xfId="0" applyFont="1" applyBorder="1" applyAlignment="1">
      <alignment horizontal="center" vertical="center" wrapText="1"/>
    </xf>
    <xf numFmtId="0" fontId="31" fillId="0" borderId="9" xfId="0" applyFont="1" applyBorder="1" applyAlignment="1">
      <alignment vertical="center" wrapText="1"/>
    </xf>
    <xf numFmtId="0" fontId="32" fillId="0" borderId="0" xfId="0" applyFont="1"/>
    <xf numFmtId="0" fontId="33" fillId="0" borderId="0" xfId="0" applyFont="1"/>
    <xf numFmtId="0" fontId="32" fillId="4" borderId="2" xfId="0" applyFont="1" applyFill="1" applyBorder="1" applyAlignment="1">
      <alignment horizontal="center"/>
    </xf>
    <xf numFmtId="0" fontId="32" fillId="4" borderId="9" xfId="0" applyFont="1" applyFill="1" applyBorder="1" applyAlignment="1">
      <alignment horizontal="center"/>
    </xf>
    <xf numFmtId="0" fontId="32" fillId="0" borderId="0" xfId="0" applyFont="1" applyAlignment="1">
      <alignment vertical="center" wrapText="1"/>
    </xf>
    <xf numFmtId="0" fontId="34" fillId="0" borderId="0" xfId="0" applyFont="1" applyAlignment="1">
      <alignment horizontal="justify" vertical="center"/>
    </xf>
    <xf numFmtId="41" fontId="33" fillId="0" borderId="0" xfId="1" applyFont="1"/>
    <xf numFmtId="0" fontId="32" fillId="4" borderId="2" xfId="0" applyFont="1" applyFill="1" applyBorder="1"/>
    <xf numFmtId="41" fontId="32" fillId="4" borderId="2" xfId="0" applyNumberFormat="1" applyFont="1" applyFill="1" applyBorder="1"/>
    <xf numFmtId="0" fontId="35" fillId="0" borderId="7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8" xfId="0" applyFont="1" applyBorder="1" applyAlignment="1">
      <alignment horizontal="left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25" fillId="0" borderId="17" xfId="0" applyFont="1" applyBorder="1" applyAlignment="1">
      <alignment vertical="center" wrapText="1"/>
    </xf>
    <xf numFmtId="41" fontId="25" fillId="0" borderId="6" xfId="0" applyNumberFormat="1" applyFont="1" applyBorder="1" applyAlignment="1">
      <alignment vertical="center" wrapText="1"/>
    </xf>
    <xf numFmtId="41" fontId="25" fillId="0" borderId="17" xfId="0" applyNumberFormat="1" applyFont="1" applyBorder="1" applyAlignment="1">
      <alignment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vertical="center" wrapText="1"/>
    </xf>
    <xf numFmtId="0" fontId="31" fillId="5" borderId="9" xfId="0" applyFont="1" applyFill="1" applyBorder="1" applyAlignment="1">
      <alignment vertical="center" wrapText="1"/>
    </xf>
    <xf numFmtId="41" fontId="32" fillId="0" borderId="0" xfId="1" applyFont="1"/>
    <xf numFmtId="41" fontId="32" fillId="4" borderId="2" xfId="1" applyFont="1" applyFill="1" applyBorder="1" applyAlignment="1">
      <alignment horizontal="center"/>
    </xf>
    <xf numFmtId="0" fontId="0" fillId="0" borderId="23" xfId="0" applyBorder="1"/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27" fillId="0" borderId="22" xfId="0" applyFont="1" applyBorder="1"/>
    <xf numFmtId="0" fontId="19" fillId="0" borderId="11" xfId="0" applyFont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20162-9671-4541-B35D-B99399F9EEB2}">
  <dimension ref="A1:P41"/>
  <sheetViews>
    <sheetView showGridLines="0" zoomScale="130" zoomScaleNormal="130" workbookViewId="0">
      <selection activeCell="F14" sqref="F14"/>
    </sheetView>
  </sheetViews>
  <sheetFormatPr baseColWidth="10" defaultRowHeight="13.5" x14ac:dyDescent="0.35"/>
  <cols>
    <col min="1" max="1" width="5.46484375" style="116" customWidth="1"/>
    <col min="2" max="2" width="13.73046875" style="116" customWidth="1"/>
    <col min="3" max="3" width="11.3984375" style="116" bestFit="1" customWidth="1"/>
    <col min="4" max="4" width="9.33203125" style="116" customWidth="1"/>
    <col min="5" max="5" width="12.59765625" style="116" bestFit="1" customWidth="1"/>
    <col min="6" max="6" width="11.3984375" style="116" bestFit="1" customWidth="1"/>
    <col min="7" max="7" width="2.53125" style="116" customWidth="1"/>
    <col min="8" max="8" width="10.6640625" style="116"/>
    <col min="9" max="9" width="12.59765625" style="116" bestFit="1" customWidth="1"/>
    <col min="10" max="10" width="7.1328125" style="116" bestFit="1" customWidth="1"/>
    <col min="11" max="11" width="10.6640625" style="116"/>
    <col min="12" max="12" width="11.796875" style="116" bestFit="1" customWidth="1"/>
    <col min="13" max="13" width="3.59765625" style="116" customWidth="1"/>
    <col min="14" max="14" width="12.73046875" style="116" bestFit="1" customWidth="1"/>
    <col min="15" max="15" width="11.3984375" style="116" bestFit="1" customWidth="1"/>
    <col min="16" max="16384" width="10.6640625" style="116"/>
  </cols>
  <sheetData>
    <row r="1" spans="1:16" x14ac:dyDescent="0.35">
      <c r="B1" s="55" t="s">
        <v>282</v>
      </c>
    </row>
    <row r="2" spans="1:16" x14ac:dyDescent="0.35">
      <c r="B2" s="56"/>
    </row>
    <row r="3" spans="1:16" x14ac:dyDescent="0.35">
      <c r="B3" s="57" t="s">
        <v>283</v>
      </c>
    </row>
    <row r="4" spans="1:16" ht="13.9" thickBot="1" x14ac:dyDescent="0.4">
      <c r="B4" s="58"/>
    </row>
    <row r="5" spans="1:16" ht="23.65" thickBot="1" x14ac:dyDescent="0.4">
      <c r="B5" s="107" t="s">
        <v>267</v>
      </c>
      <c r="C5" s="108" t="s">
        <v>268</v>
      </c>
      <c r="D5" s="108"/>
      <c r="E5" s="108" t="s">
        <v>267</v>
      </c>
      <c r="F5" s="108" t="s">
        <v>269</v>
      </c>
      <c r="G5" s="108"/>
      <c r="H5" s="108" t="s">
        <v>267</v>
      </c>
      <c r="I5" s="108" t="s">
        <v>270</v>
      </c>
      <c r="J5" s="108"/>
      <c r="K5" s="108" t="s">
        <v>267</v>
      </c>
      <c r="L5" s="108" t="s">
        <v>281</v>
      </c>
      <c r="M5" s="108"/>
      <c r="N5" s="108" t="s">
        <v>267</v>
      </c>
      <c r="O5" s="108" t="s">
        <v>280</v>
      </c>
    </row>
    <row r="6" spans="1:16" ht="13.9" thickBot="1" x14ac:dyDescent="0.4">
      <c r="A6" s="116">
        <v>1</v>
      </c>
      <c r="B6" s="59">
        <v>1422532</v>
      </c>
      <c r="C6" s="60">
        <v>1500000</v>
      </c>
      <c r="D6" s="116">
        <v>1</v>
      </c>
      <c r="E6" s="62">
        <v>1422532</v>
      </c>
      <c r="F6" s="60">
        <v>1800000</v>
      </c>
      <c r="G6" s="116">
        <v>1</v>
      </c>
      <c r="H6" s="62">
        <v>1422532</v>
      </c>
      <c r="I6" s="60">
        <v>100000</v>
      </c>
      <c r="J6" s="116">
        <v>1</v>
      </c>
      <c r="K6" s="62">
        <v>1422532</v>
      </c>
      <c r="L6" s="60">
        <v>500000</v>
      </c>
      <c r="M6" s="61"/>
      <c r="N6" s="62">
        <v>3587954</v>
      </c>
      <c r="O6" s="60">
        <v>3100000</v>
      </c>
    </row>
    <row r="7" spans="1:16" ht="13.9" thickBot="1" x14ac:dyDescent="0.4">
      <c r="A7" s="116">
        <v>2</v>
      </c>
      <c r="B7" s="59">
        <v>1771044</v>
      </c>
      <c r="C7" s="60">
        <v>1600000</v>
      </c>
      <c r="D7" s="116">
        <v>2</v>
      </c>
      <c r="E7" s="62">
        <v>4744109</v>
      </c>
      <c r="F7" s="60">
        <v>2600000</v>
      </c>
      <c r="G7" s="116">
        <v>2</v>
      </c>
      <c r="H7" s="62">
        <v>4913994</v>
      </c>
      <c r="I7" s="60">
        <v>9700000</v>
      </c>
      <c r="J7" s="116">
        <v>2</v>
      </c>
      <c r="K7" s="62">
        <v>4913994</v>
      </c>
      <c r="L7" s="60">
        <v>4900000</v>
      </c>
      <c r="M7" s="61"/>
      <c r="N7" s="62">
        <v>4256658</v>
      </c>
      <c r="O7" s="60">
        <v>1600000</v>
      </c>
    </row>
    <row r="8" spans="1:16" ht="13.9" thickBot="1" x14ac:dyDescent="0.4">
      <c r="A8" s="116">
        <v>3</v>
      </c>
      <c r="B8" s="59">
        <v>4913994</v>
      </c>
      <c r="C8" s="60">
        <v>900000</v>
      </c>
      <c r="D8" s="116">
        <v>3</v>
      </c>
      <c r="E8" s="62">
        <v>4913994</v>
      </c>
      <c r="F8" s="60">
        <v>2800000</v>
      </c>
      <c r="G8" s="116">
        <v>3</v>
      </c>
      <c r="H8" s="62">
        <v>5398705</v>
      </c>
      <c r="I8" s="60">
        <v>450000</v>
      </c>
      <c r="J8" s="116">
        <v>3</v>
      </c>
      <c r="K8" s="62">
        <v>53003850</v>
      </c>
      <c r="L8" s="60">
        <v>800000</v>
      </c>
      <c r="M8" s="61"/>
      <c r="N8" s="62">
        <v>53003850</v>
      </c>
      <c r="O8" s="60">
        <v>2000000</v>
      </c>
    </row>
    <row r="9" spans="1:16" ht="13.9" thickBot="1" x14ac:dyDescent="0.4">
      <c r="A9" s="116">
        <v>4</v>
      </c>
      <c r="B9" s="59">
        <v>5712849</v>
      </c>
      <c r="C9" s="60">
        <v>1500000</v>
      </c>
      <c r="D9" s="116">
        <v>4</v>
      </c>
      <c r="E9" s="62">
        <v>77113090</v>
      </c>
      <c r="F9" s="60">
        <v>1500000</v>
      </c>
      <c r="G9" s="116">
        <v>4</v>
      </c>
      <c r="H9" s="62">
        <v>6868560</v>
      </c>
      <c r="I9" s="60">
        <v>950000</v>
      </c>
      <c r="J9" s="116">
        <v>4</v>
      </c>
      <c r="K9" s="62">
        <v>6874129</v>
      </c>
      <c r="L9" s="60">
        <v>1900000</v>
      </c>
      <c r="M9" s="61"/>
      <c r="N9" s="62">
        <v>6874129</v>
      </c>
      <c r="O9" s="60">
        <v>4000000</v>
      </c>
    </row>
    <row r="10" spans="1:16" ht="13.9" thickBot="1" x14ac:dyDescent="0.4">
      <c r="A10" s="116">
        <v>5</v>
      </c>
      <c r="B10" s="59">
        <v>77113090</v>
      </c>
      <c r="C10" s="60">
        <v>1800000</v>
      </c>
      <c r="D10" s="116">
        <v>5</v>
      </c>
      <c r="E10" s="62">
        <v>8637441</v>
      </c>
      <c r="F10" s="60">
        <v>3500000</v>
      </c>
      <c r="G10" s="116">
        <v>5</v>
      </c>
      <c r="H10" s="62">
        <v>76563090</v>
      </c>
      <c r="I10" s="60">
        <v>500000</v>
      </c>
      <c r="J10" s="116">
        <v>5</v>
      </c>
      <c r="K10" s="62">
        <v>76563090</v>
      </c>
      <c r="L10" s="60">
        <v>1500000</v>
      </c>
      <c r="M10" s="61"/>
      <c r="N10" s="62">
        <v>72321985</v>
      </c>
      <c r="O10" s="60">
        <v>3800000</v>
      </c>
    </row>
    <row r="11" spans="1:16" ht="13.9" thickBot="1" x14ac:dyDescent="0.4">
      <c r="A11" s="116">
        <v>6</v>
      </c>
      <c r="B11" s="59">
        <v>77148040</v>
      </c>
      <c r="C11" s="60">
        <v>900000</v>
      </c>
      <c r="D11" s="116">
        <v>6</v>
      </c>
      <c r="E11" s="62">
        <v>78197490</v>
      </c>
      <c r="F11" s="60">
        <v>6800000</v>
      </c>
      <c r="G11" s="116">
        <v>6</v>
      </c>
      <c r="H11" s="62">
        <v>77113090</v>
      </c>
      <c r="I11" s="60">
        <v>900000</v>
      </c>
      <c r="J11" s="116">
        <v>6</v>
      </c>
      <c r="K11" s="62">
        <v>77113090</v>
      </c>
      <c r="L11" s="60">
        <v>2900000</v>
      </c>
      <c r="M11" s="61"/>
      <c r="N11" s="62">
        <v>73854745</v>
      </c>
      <c r="O11" s="60">
        <v>2000000</v>
      </c>
    </row>
    <row r="12" spans="1:16" ht="13.9" thickBot="1" x14ac:dyDescent="0.4">
      <c r="A12" s="116">
        <v>7</v>
      </c>
      <c r="B12" s="59">
        <v>78370090</v>
      </c>
      <c r="C12" s="60">
        <v>3500000</v>
      </c>
      <c r="D12" s="116">
        <v>7</v>
      </c>
      <c r="E12" s="62">
        <v>90635000</v>
      </c>
      <c r="F12" s="60">
        <v>2400000</v>
      </c>
      <c r="G12" s="116">
        <v>7</v>
      </c>
      <c r="H12" s="62">
        <v>78197490</v>
      </c>
      <c r="I12" s="60">
        <v>12000000</v>
      </c>
      <c r="J12" s="116">
        <v>7</v>
      </c>
      <c r="K12" s="62">
        <v>77148040</v>
      </c>
      <c r="L12" s="60">
        <v>2000000</v>
      </c>
      <c r="M12" s="61"/>
      <c r="N12" s="62">
        <v>75958458</v>
      </c>
      <c r="O12" s="60">
        <v>1800000</v>
      </c>
    </row>
    <row r="13" spans="1:16" ht="13.9" thickBot="1" x14ac:dyDescent="0.4">
      <c r="A13" s="116">
        <v>8</v>
      </c>
      <c r="B13" s="59">
        <v>78197490</v>
      </c>
      <c r="C13" s="60">
        <v>15000000</v>
      </c>
      <c r="D13" s="116">
        <v>8</v>
      </c>
      <c r="E13" s="62">
        <v>90703000</v>
      </c>
      <c r="F13" s="60">
        <v>3300000</v>
      </c>
      <c r="G13" s="116">
        <v>8</v>
      </c>
      <c r="H13" s="62">
        <v>78370090</v>
      </c>
      <c r="I13" s="60">
        <v>11000000</v>
      </c>
      <c r="J13" s="116">
        <v>8</v>
      </c>
      <c r="K13" s="62">
        <v>78370090</v>
      </c>
      <c r="L13" s="60">
        <v>14500000</v>
      </c>
      <c r="M13" s="61"/>
      <c r="N13" s="62">
        <v>78370090</v>
      </c>
      <c r="O13" s="60">
        <v>2500000</v>
      </c>
    </row>
    <row r="14" spans="1:16" ht="13.9" thickBot="1" x14ac:dyDescent="0.4">
      <c r="A14" s="116">
        <v>9</v>
      </c>
      <c r="B14" s="59">
        <v>8637441</v>
      </c>
      <c r="C14" s="60">
        <v>7000000</v>
      </c>
      <c r="D14" s="116">
        <v>9</v>
      </c>
      <c r="E14" s="62">
        <v>96869690</v>
      </c>
      <c r="F14" s="60">
        <v>4500000</v>
      </c>
      <c r="G14" s="116">
        <v>9</v>
      </c>
      <c r="H14" s="62">
        <v>78536950</v>
      </c>
      <c r="I14" s="60">
        <v>1400000</v>
      </c>
      <c r="J14" s="116">
        <v>9</v>
      </c>
      <c r="K14" s="62">
        <v>90635000</v>
      </c>
      <c r="L14" s="60">
        <v>2100000</v>
      </c>
      <c r="M14" s="61"/>
      <c r="N14" s="62">
        <v>78197490</v>
      </c>
      <c r="O14" s="60">
        <v>12100000</v>
      </c>
    </row>
    <row r="15" spans="1:16" ht="13.9" thickBot="1" x14ac:dyDescent="0.4">
      <c r="B15" s="63"/>
      <c r="C15" s="64">
        <f>SUM(C6:C14)</f>
        <v>33700000</v>
      </c>
      <c r="D15" s="65"/>
      <c r="E15" s="65"/>
      <c r="F15" s="64">
        <f>SUM(F6:F14)</f>
        <v>29200000</v>
      </c>
      <c r="G15" s="65"/>
      <c r="H15" s="65"/>
      <c r="I15" s="64">
        <f>SUM(I6:I14)</f>
        <v>37000000</v>
      </c>
      <c r="J15" s="65"/>
      <c r="K15" s="65"/>
      <c r="L15" s="64">
        <f>SUM(L6:L14)</f>
        <v>31100000</v>
      </c>
      <c r="M15" s="65"/>
      <c r="N15" s="65"/>
      <c r="O15" s="64">
        <f>SUM(O6:O14)</f>
        <v>32900000</v>
      </c>
    </row>
    <row r="16" spans="1:16" x14ac:dyDescent="0.35">
      <c r="B16" s="66"/>
      <c r="K16" s="117">
        <f>+C36</f>
        <v>58.18</v>
      </c>
      <c r="L16" s="122">
        <f>ROUND(+L15*K16%,0)</f>
        <v>18093980</v>
      </c>
      <c r="O16" s="122">
        <f>ROUND(+O15*P16%,0)</f>
        <v>21927850</v>
      </c>
      <c r="P16" s="117">
        <f>+C39</f>
        <v>66.650000000000006</v>
      </c>
    </row>
    <row r="17" spans="1:16" ht="13.9" thickBot="1" x14ac:dyDescent="0.4">
      <c r="A17" s="116">
        <v>1</v>
      </c>
      <c r="B17" s="109">
        <v>0</v>
      </c>
      <c r="D17" s="116">
        <v>1</v>
      </c>
      <c r="E17" s="109">
        <f>+F6-I6</f>
        <v>1700000</v>
      </c>
      <c r="H17" s="116">
        <v>1</v>
      </c>
      <c r="I17" s="109">
        <v>0</v>
      </c>
      <c r="M17" s="116">
        <v>1</v>
      </c>
      <c r="N17" s="109">
        <v>500000</v>
      </c>
      <c r="O17" s="140"/>
    </row>
    <row r="18" spans="1:16" ht="13.9" thickBot="1" x14ac:dyDescent="0.4">
      <c r="A18" s="116">
        <v>2</v>
      </c>
      <c r="B18" s="109">
        <v>1600000</v>
      </c>
      <c r="D18" s="116">
        <v>2</v>
      </c>
      <c r="E18" s="109">
        <f>+F7</f>
        <v>2600000</v>
      </c>
      <c r="H18" s="116">
        <v>2</v>
      </c>
      <c r="I18" s="109">
        <f>+I7-L7</f>
        <v>4800000</v>
      </c>
      <c r="K18" s="123" t="s">
        <v>287</v>
      </c>
      <c r="L18" s="124">
        <f>+L15-L16</f>
        <v>13006020</v>
      </c>
      <c r="M18" s="116">
        <v>2</v>
      </c>
      <c r="N18" s="109">
        <v>4900000</v>
      </c>
      <c r="O18" s="141">
        <f>+O15-O16</f>
        <v>10972150</v>
      </c>
      <c r="P18" s="118" t="str">
        <f>+K18</f>
        <v>Bce</v>
      </c>
    </row>
    <row r="19" spans="1:16" x14ac:dyDescent="0.35">
      <c r="A19" s="116">
        <v>3</v>
      </c>
      <c r="B19" s="109">
        <v>0</v>
      </c>
      <c r="D19" s="116">
        <v>3</v>
      </c>
      <c r="E19" s="109">
        <v>0</v>
      </c>
      <c r="H19" s="116">
        <v>3</v>
      </c>
      <c r="I19" s="109">
        <f>+I8</f>
        <v>450000</v>
      </c>
      <c r="M19" s="116">
        <v>3</v>
      </c>
      <c r="N19" s="109">
        <v>0</v>
      </c>
    </row>
    <row r="20" spans="1:16" x14ac:dyDescent="0.35">
      <c r="A20" s="116">
        <v>4</v>
      </c>
      <c r="B20" s="109">
        <v>1500000</v>
      </c>
      <c r="D20" s="116">
        <v>4</v>
      </c>
      <c r="E20" s="109">
        <f>+F9-I11</f>
        <v>600000</v>
      </c>
      <c r="H20" s="116">
        <v>4</v>
      </c>
      <c r="I20" s="109">
        <f>+I9</f>
        <v>950000</v>
      </c>
      <c r="M20" s="116">
        <v>4</v>
      </c>
      <c r="N20" s="109">
        <v>0</v>
      </c>
    </row>
    <row r="21" spans="1:16" x14ac:dyDescent="0.35">
      <c r="A21" s="116">
        <v>5</v>
      </c>
      <c r="B21" s="109">
        <f>+C10-F9</f>
        <v>300000</v>
      </c>
      <c r="D21" s="116">
        <v>5</v>
      </c>
      <c r="E21" s="109">
        <f>+F10</f>
        <v>3500000</v>
      </c>
      <c r="H21" s="116">
        <v>5</v>
      </c>
      <c r="I21" s="109">
        <v>0</v>
      </c>
      <c r="M21" s="116">
        <v>5</v>
      </c>
      <c r="N21" s="109">
        <v>1500000</v>
      </c>
    </row>
    <row r="22" spans="1:16" x14ac:dyDescent="0.35">
      <c r="A22" s="116">
        <v>6</v>
      </c>
      <c r="B22" s="109">
        <v>900000</v>
      </c>
      <c r="D22" s="116">
        <v>6</v>
      </c>
      <c r="E22" s="109">
        <v>0</v>
      </c>
      <c r="H22" s="116">
        <v>6</v>
      </c>
      <c r="I22" s="109">
        <v>0</v>
      </c>
      <c r="M22" s="116">
        <v>6</v>
      </c>
      <c r="N22" s="109">
        <v>2900000</v>
      </c>
    </row>
    <row r="23" spans="1:16" x14ac:dyDescent="0.35">
      <c r="A23" s="116">
        <v>7</v>
      </c>
      <c r="B23" s="109">
        <v>3500000</v>
      </c>
      <c r="D23" s="116">
        <v>7</v>
      </c>
      <c r="E23" s="109">
        <f>+F12</f>
        <v>2400000</v>
      </c>
      <c r="H23" s="116">
        <v>7</v>
      </c>
      <c r="I23" s="109">
        <v>12000000</v>
      </c>
      <c r="M23" s="116">
        <v>7</v>
      </c>
      <c r="N23" s="109">
        <v>2000000</v>
      </c>
    </row>
    <row r="24" spans="1:16" ht="13.9" thickBot="1" x14ac:dyDescent="0.4">
      <c r="A24" s="116">
        <v>8</v>
      </c>
      <c r="B24" s="109">
        <f>+C13-F11</f>
        <v>8200000</v>
      </c>
      <c r="D24" s="116">
        <v>8</v>
      </c>
      <c r="E24" s="109">
        <f>+F13</f>
        <v>3300000</v>
      </c>
      <c r="H24" s="116">
        <v>8</v>
      </c>
      <c r="I24" s="109">
        <v>0</v>
      </c>
      <c r="M24" s="116">
        <v>8</v>
      </c>
      <c r="N24" s="109">
        <f>+L13-O13</f>
        <v>12000000</v>
      </c>
    </row>
    <row r="25" spans="1:16" ht="13.9" thickBot="1" x14ac:dyDescent="0.4">
      <c r="A25" s="116">
        <v>9</v>
      </c>
      <c r="B25" s="109">
        <f>+C14-F10</f>
        <v>3500000</v>
      </c>
      <c r="C25" s="118" t="s">
        <v>284</v>
      </c>
      <c r="D25" s="116">
        <v>9</v>
      </c>
      <c r="E25" s="109">
        <f>+F14</f>
        <v>4500000</v>
      </c>
      <c r="F25" s="118" t="s">
        <v>285</v>
      </c>
      <c r="H25" s="116">
        <v>9</v>
      </c>
      <c r="I25" s="109">
        <v>1400000</v>
      </c>
      <c r="J25" s="118" t="s">
        <v>286</v>
      </c>
      <c r="M25" s="116">
        <v>9</v>
      </c>
      <c r="N25" s="109">
        <v>2100000</v>
      </c>
      <c r="O25" s="118" t="s">
        <v>291</v>
      </c>
    </row>
    <row r="26" spans="1:16" ht="13.9" thickBot="1" x14ac:dyDescent="0.4">
      <c r="B26" s="111">
        <f>SUM(B17:B25)</f>
        <v>19500000</v>
      </c>
      <c r="C26" s="119">
        <f>ROUND(+(B26/C15)*100,2)</f>
        <v>57.86</v>
      </c>
      <c r="E26" s="111">
        <f>SUM(E17:E25)</f>
        <v>18600000</v>
      </c>
      <c r="F26" s="119">
        <f>ROUND(+(E26/F15)*100,2)</f>
        <v>63.7</v>
      </c>
      <c r="I26" s="111">
        <f>SUM(I17:I25)</f>
        <v>19600000</v>
      </c>
      <c r="J26" s="119">
        <f>ROUND(+(I26/I15)*100,2)</f>
        <v>52.97</v>
      </c>
      <c r="N26" s="111">
        <f>SUM(N17:N25)</f>
        <v>25900000</v>
      </c>
      <c r="O26" s="119">
        <f>ROUND(+(N26/L15)*100,2)</f>
        <v>83.28</v>
      </c>
    </row>
    <row r="27" spans="1:16" ht="13.9" thickBot="1" x14ac:dyDescent="0.4">
      <c r="B27" s="66"/>
    </row>
    <row r="28" spans="1:16" ht="23.65" customHeight="1" thickBot="1" x14ac:dyDescent="0.4">
      <c r="B28" s="67" t="s">
        <v>271</v>
      </c>
      <c r="C28" s="68" t="s">
        <v>272</v>
      </c>
      <c r="D28" s="69" t="s">
        <v>273</v>
      </c>
      <c r="E28" s="80" t="s">
        <v>278</v>
      </c>
      <c r="F28" s="81"/>
      <c r="G28" s="81"/>
      <c r="H28" s="81"/>
      <c r="I28" s="81"/>
      <c r="J28" s="82"/>
      <c r="K28" s="69" t="s">
        <v>274</v>
      </c>
      <c r="L28" s="69" t="s">
        <v>275</v>
      </c>
      <c r="N28" s="124">
        <f>+L18-O18</f>
        <v>2033870</v>
      </c>
      <c r="O28" s="116" t="s">
        <v>292</v>
      </c>
    </row>
    <row r="29" spans="1:16" ht="13.9" thickBot="1" x14ac:dyDescent="0.4">
      <c r="B29" s="70">
        <v>1</v>
      </c>
      <c r="C29" s="71">
        <f>+C26</f>
        <v>57.86</v>
      </c>
      <c r="D29" s="72"/>
      <c r="E29" s="125" t="s">
        <v>288</v>
      </c>
      <c r="F29" s="126"/>
      <c r="G29" s="126"/>
      <c r="H29" s="126"/>
      <c r="I29" s="126"/>
      <c r="J29" s="127"/>
      <c r="K29" s="132">
        <f>+L18</f>
        <v>13006020</v>
      </c>
      <c r="L29" s="75"/>
    </row>
    <row r="30" spans="1:16" ht="13.9" thickBot="1" x14ac:dyDescent="0.4">
      <c r="B30" s="136">
        <v>2</v>
      </c>
      <c r="C30" s="137">
        <f>+F26</f>
        <v>63.7</v>
      </c>
      <c r="D30" s="72"/>
      <c r="E30" s="128" t="s">
        <v>289</v>
      </c>
      <c r="F30" s="129"/>
      <c r="G30" s="129"/>
      <c r="H30" s="129"/>
      <c r="I30" s="129"/>
      <c r="J30" s="130"/>
      <c r="K30" s="73"/>
      <c r="L30" s="133">
        <f>+K29</f>
        <v>13006020</v>
      </c>
    </row>
    <row r="31" spans="1:16" ht="13.9" thickBot="1" x14ac:dyDescent="0.4">
      <c r="B31" s="136">
        <v>3</v>
      </c>
      <c r="C31" s="137">
        <f>+J26</f>
        <v>52.97</v>
      </c>
      <c r="D31" s="72"/>
      <c r="E31" s="83" t="s">
        <v>290</v>
      </c>
      <c r="F31" s="84"/>
      <c r="G31" s="84"/>
      <c r="H31" s="84"/>
      <c r="I31" s="84"/>
      <c r="J31" s="85"/>
      <c r="K31" s="73"/>
      <c r="L31" s="131"/>
    </row>
    <row r="32" spans="1:16" ht="13.9" thickBot="1" x14ac:dyDescent="0.4">
      <c r="B32" s="136">
        <v>4</v>
      </c>
      <c r="C32" s="137">
        <f>+O26</f>
        <v>83.28</v>
      </c>
      <c r="D32" s="72"/>
      <c r="E32" s="77"/>
      <c r="F32" s="78"/>
      <c r="G32" s="78"/>
      <c r="H32" s="78"/>
      <c r="I32" s="78"/>
      <c r="J32" s="79"/>
      <c r="K32" s="61"/>
      <c r="L32" s="63"/>
    </row>
    <row r="33" spans="2:12" ht="13.9" thickBot="1" x14ac:dyDescent="0.4">
      <c r="B33" s="86"/>
      <c r="C33" s="86"/>
      <c r="D33" s="74"/>
      <c r="E33" s="80" t="s">
        <v>279</v>
      </c>
      <c r="F33" s="81"/>
      <c r="G33" s="81"/>
      <c r="H33" s="81"/>
      <c r="I33" s="81"/>
      <c r="J33" s="82"/>
      <c r="K33" s="69" t="s">
        <v>274</v>
      </c>
      <c r="L33" s="69" t="s">
        <v>275</v>
      </c>
    </row>
    <row r="34" spans="2:12" x14ac:dyDescent="0.35">
      <c r="B34" s="87"/>
      <c r="C34" s="87"/>
      <c r="D34" s="74"/>
      <c r="E34" s="125" t="s">
        <v>289</v>
      </c>
      <c r="F34" s="126"/>
      <c r="G34" s="126"/>
      <c r="H34" s="126"/>
      <c r="I34" s="126"/>
      <c r="J34" s="127"/>
      <c r="K34" s="132">
        <f>+N28</f>
        <v>2033870</v>
      </c>
      <c r="L34" s="75"/>
    </row>
    <row r="35" spans="2:12" ht="13.9" thickBot="1" x14ac:dyDescent="0.4">
      <c r="B35" s="88"/>
      <c r="C35" s="88"/>
      <c r="D35" s="74"/>
      <c r="E35" s="128" t="s">
        <v>293</v>
      </c>
      <c r="F35" s="129"/>
      <c r="G35" s="129"/>
      <c r="H35" s="129"/>
      <c r="I35" s="129"/>
      <c r="J35" s="130"/>
      <c r="K35" s="73"/>
      <c r="L35" s="133">
        <f>+K34</f>
        <v>2033870</v>
      </c>
    </row>
    <row r="36" spans="2:12" ht="20.25" customHeight="1" x14ac:dyDescent="0.35">
      <c r="B36" s="112" t="s">
        <v>276</v>
      </c>
      <c r="C36" s="113">
        <f>ROUND((+C29+C30+C31)/3,2)</f>
        <v>58.18</v>
      </c>
      <c r="D36" s="74"/>
      <c r="E36" s="83" t="s">
        <v>294</v>
      </c>
      <c r="F36" s="84"/>
      <c r="G36" s="84"/>
      <c r="H36" s="84"/>
      <c r="I36" s="84"/>
      <c r="J36" s="85"/>
      <c r="K36" s="73"/>
      <c r="L36" s="131"/>
    </row>
    <row r="37" spans="2:12" ht="13.9" thickBot="1" x14ac:dyDescent="0.4">
      <c r="B37" s="114"/>
      <c r="C37" s="115"/>
      <c r="D37" s="73"/>
      <c r="E37" s="77"/>
      <c r="F37" s="78"/>
      <c r="G37" s="78"/>
      <c r="H37" s="78"/>
      <c r="I37" s="78"/>
      <c r="J37" s="79"/>
      <c r="K37" s="61"/>
      <c r="L37" s="63"/>
    </row>
    <row r="38" spans="2:12" ht="13.9" thickBot="1" x14ac:dyDescent="0.4">
      <c r="B38" s="76"/>
    </row>
    <row r="39" spans="2:12" ht="20.25" customHeight="1" x14ac:dyDescent="0.35">
      <c r="B39" s="134" t="s">
        <v>277</v>
      </c>
      <c r="C39" s="138">
        <f>ROUND((+C30+C31+C32)/3,2)</f>
        <v>66.650000000000006</v>
      </c>
      <c r="D39" s="120"/>
    </row>
    <row r="40" spans="2:12" ht="13.9" thickBot="1" x14ac:dyDescent="0.4">
      <c r="B40" s="135"/>
      <c r="C40" s="139"/>
      <c r="D40" s="120"/>
    </row>
    <row r="41" spans="2:12" x14ac:dyDescent="0.35">
      <c r="B41" s="121"/>
    </row>
  </sheetData>
  <mergeCells count="15">
    <mergeCell ref="B33:C35"/>
    <mergeCell ref="B36:B37"/>
    <mergeCell ref="C36:C37"/>
    <mergeCell ref="E36:J36"/>
    <mergeCell ref="E37:J37"/>
    <mergeCell ref="B39:B40"/>
    <mergeCell ref="C39:C40"/>
    <mergeCell ref="E28:J28"/>
    <mergeCell ref="E29:J29"/>
    <mergeCell ref="E30:J30"/>
    <mergeCell ref="E31:J31"/>
    <mergeCell ref="E32:J32"/>
    <mergeCell ref="E33:J33"/>
    <mergeCell ref="E34:J34"/>
    <mergeCell ref="E35:J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B1999-25D2-41E8-978D-EA38EE2AE423}">
  <dimension ref="B1:H40"/>
  <sheetViews>
    <sheetView showGridLines="0" tabSelected="1" topLeftCell="A9" zoomScale="120" zoomScaleNormal="120" workbookViewId="0">
      <selection activeCell="B18" sqref="B18"/>
    </sheetView>
  </sheetViews>
  <sheetFormatPr baseColWidth="10" defaultRowHeight="14.25" x14ac:dyDescent="0.45"/>
  <cols>
    <col min="1" max="1" width="6.19921875" customWidth="1"/>
    <col min="2" max="2" width="55.06640625" bestFit="1" customWidth="1"/>
    <col min="3" max="3" width="6.3984375" customWidth="1"/>
    <col min="4" max="4" width="39.265625" customWidth="1"/>
    <col min="5" max="5" width="9.06640625" customWidth="1"/>
  </cols>
  <sheetData>
    <row r="1" spans="2:8" ht="14.65" thickBot="1" x14ac:dyDescent="0.5"/>
    <row r="2" spans="2:8" x14ac:dyDescent="0.45">
      <c r="B2" s="89" t="s">
        <v>225</v>
      </c>
      <c r="C2" s="90"/>
      <c r="D2" s="90"/>
      <c r="E2" s="91"/>
    </row>
    <row r="3" spans="2:8" x14ac:dyDescent="0.45">
      <c r="B3" s="92"/>
      <c r="C3" s="93"/>
      <c r="D3" s="93"/>
      <c r="E3" s="94"/>
    </row>
    <row r="4" spans="2:8" ht="14.65" thickBot="1" x14ac:dyDescent="0.5">
      <c r="B4" s="95"/>
      <c r="C4" s="96"/>
      <c r="D4" s="96"/>
      <c r="E4" s="97"/>
    </row>
    <row r="5" spans="2:8" ht="14.65" thickBot="1" x14ac:dyDescent="0.5">
      <c r="B5" s="49"/>
      <c r="G5" s="143"/>
      <c r="H5" s="143"/>
    </row>
    <row r="6" spans="2:8" ht="14.65" thickBot="1" x14ac:dyDescent="0.5">
      <c r="B6" s="50" t="s">
        <v>226</v>
      </c>
      <c r="C6" s="51" t="s">
        <v>5</v>
      </c>
      <c r="D6" s="51" t="s">
        <v>112</v>
      </c>
      <c r="E6" s="51" t="s">
        <v>5</v>
      </c>
      <c r="G6" s="146" t="s">
        <v>6</v>
      </c>
      <c r="H6" s="145" t="s">
        <v>7</v>
      </c>
    </row>
    <row r="7" spans="2:8" ht="14.65" thickBot="1" x14ac:dyDescent="0.5">
      <c r="B7" s="43" t="s">
        <v>67</v>
      </c>
      <c r="C7" s="54">
        <v>1</v>
      </c>
      <c r="D7" s="44" t="s">
        <v>227</v>
      </c>
      <c r="E7" s="147">
        <v>16</v>
      </c>
      <c r="F7" s="110">
        <v>1</v>
      </c>
      <c r="G7" s="142" t="s">
        <v>295</v>
      </c>
      <c r="H7" t="s">
        <v>296</v>
      </c>
    </row>
    <row r="8" spans="2:8" ht="14.65" thickBot="1" x14ac:dyDescent="0.5">
      <c r="B8" s="43" t="s">
        <v>69</v>
      </c>
      <c r="C8" s="54">
        <v>2</v>
      </c>
      <c r="D8" s="44" t="s">
        <v>228</v>
      </c>
      <c r="E8" s="147">
        <v>11</v>
      </c>
      <c r="F8" s="110">
        <v>1</v>
      </c>
      <c r="G8" s="142"/>
    </row>
    <row r="9" spans="2:8" ht="14.65" thickBot="1" x14ac:dyDescent="0.5">
      <c r="B9" s="43" t="s">
        <v>71</v>
      </c>
      <c r="C9" s="54">
        <v>3</v>
      </c>
      <c r="D9" s="45" t="s">
        <v>229</v>
      </c>
      <c r="E9" s="148">
        <v>1</v>
      </c>
      <c r="F9" s="110"/>
      <c r="G9" s="144" t="s">
        <v>254</v>
      </c>
      <c r="H9" s="110" t="s">
        <v>251</v>
      </c>
    </row>
    <row r="10" spans="2:8" ht="14.65" thickBot="1" x14ac:dyDescent="0.5">
      <c r="B10" s="43" t="s">
        <v>230</v>
      </c>
      <c r="C10" s="54">
        <v>4</v>
      </c>
      <c r="D10" s="44" t="s">
        <v>231</v>
      </c>
      <c r="E10" s="147">
        <v>10</v>
      </c>
      <c r="F10" s="110">
        <v>1</v>
      </c>
    </row>
    <row r="11" spans="2:8" ht="14.65" thickBot="1" x14ac:dyDescent="0.5">
      <c r="B11" s="43" t="s">
        <v>77</v>
      </c>
      <c r="C11" s="54">
        <v>5</v>
      </c>
      <c r="D11" s="44" t="s">
        <v>232</v>
      </c>
      <c r="E11" s="147">
        <v>4</v>
      </c>
      <c r="F11" s="110">
        <v>1</v>
      </c>
    </row>
    <row r="12" spans="2:8" ht="14.65" thickBot="1" x14ac:dyDescent="0.5">
      <c r="B12" s="43" t="s">
        <v>79</v>
      </c>
      <c r="C12" s="54">
        <v>6</v>
      </c>
      <c r="D12" s="44" t="s">
        <v>233</v>
      </c>
      <c r="E12" s="147">
        <v>12</v>
      </c>
      <c r="F12" s="110">
        <v>1</v>
      </c>
    </row>
    <row r="13" spans="2:8" ht="14.65" thickBot="1" x14ac:dyDescent="0.5">
      <c r="B13" s="43" t="s">
        <v>81</v>
      </c>
      <c r="C13" s="54">
        <v>7</v>
      </c>
      <c r="D13" s="44" t="s">
        <v>234</v>
      </c>
      <c r="E13" s="147">
        <v>8</v>
      </c>
      <c r="F13" s="110">
        <v>1</v>
      </c>
    </row>
    <row r="14" spans="2:8" ht="14.65" thickBot="1" x14ac:dyDescent="0.5">
      <c r="B14" s="43" t="s">
        <v>90</v>
      </c>
      <c r="C14" s="54">
        <v>8</v>
      </c>
      <c r="D14" s="44" t="s">
        <v>235</v>
      </c>
      <c r="E14" s="147">
        <v>3</v>
      </c>
      <c r="F14" s="110">
        <v>1</v>
      </c>
    </row>
    <row r="15" spans="2:8" ht="25.9" thickBot="1" x14ac:dyDescent="0.5">
      <c r="B15" s="52" t="s">
        <v>96</v>
      </c>
      <c r="C15" s="51">
        <v>9</v>
      </c>
      <c r="D15" s="53" t="s">
        <v>236</v>
      </c>
      <c r="E15" s="149">
        <v>8</v>
      </c>
      <c r="F15" s="110">
        <v>1</v>
      </c>
    </row>
    <row r="16" spans="2:8" ht="14.65" thickBot="1" x14ac:dyDescent="0.5">
      <c r="B16" s="43" t="s">
        <v>98</v>
      </c>
      <c r="C16" s="54">
        <v>10</v>
      </c>
      <c r="D16" s="44" t="s">
        <v>237</v>
      </c>
      <c r="E16" s="147">
        <v>17</v>
      </c>
      <c r="F16" s="110">
        <v>1</v>
      </c>
    </row>
    <row r="17" spans="2:6" ht="14.65" thickBot="1" x14ac:dyDescent="0.5">
      <c r="B17" s="43" t="s">
        <v>99</v>
      </c>
      <c r="C17" s="54">
        <v>11</v>
      </c>
      <c r="D17" s="44" t="s">
        <v>238</v>
      </c>
      <c r="E17" s="147">
        <v>16</v>
      </c>
      <c r="F17" s="110">
        <v>1</v>
      </c>
    </row>
    <row r="18" spans="2:6" ht="14.65" thickBot="1" x14ac:dyDescent="0.5">
      <c r="B18" s="43" t="s">
        <v>101</v>
      </c>
      <c r="C18" s="54">
        <v>12</v>
      </c>
      <c r="D18" s="44" t="s">
        <v>239</v>
      </c>
      <c r="E18" s="147">
        <v>20</v>
      </c>
      <c r="F18" s="110">
        <v>1</v>
      </c>
    </row>
    <row r="19" spans="2:6" ht="14.65" thickBot="1" x14ac:dyDescent="0.5">
      <c r="B19" s="43" t="s">
        <v>240</v>
      </c>
      <c r="C19" s="54">
        <v>13</v>
      </c>
      <c r="D19" s="44" t="s">
        <v>241</v>
      </c>
      <c r="E19" s="147">
        <v>17</v>
      </c>
      <c r="F19" s="110">
        <v>1</v>
      </c>
    </row>
    <row r="20" spans="2:6" ht="14.65" thickBot="1" x14ac:dyDescent="0.5">
      <c r="B20" s="43" t="s">
        <v>103</v>
      </c>
      <c r="C20" s="54">
        <v>14</v>
      </c>
      <c r="D20" s="44" t="s">
        <v>242</v>
      </c>
      <c r="E20" s="147">
        <v>7</v>
      </c>
      <c r="F20" s="110">
        <v>1</v>
      </c>
    </row>
    <row r="21" spans="2:6" ht="14.65" thickBot="1" x14ac:dyDescent="0.5">
      <c r="B21" s="43" t="s">
        <v>105</v>
      </c>
      <c r="C21" s="54">
        <v>15</v>
      </c>
      <c r="D21" s="45" t="s">
        <v>243</v>
      </c>
      <c r="E21" s="148">
        <v>1</v>
      </c>
      <c r="F21" s="110"/>
    </row>
    <row r="22" spans="2:6" ht="14.65" thickBot="1" x14ac:dyDescent="0.5">
      <c r="B22" s="43" t="s">
        <v>68</v>
      </c>
      <c r="C22" s="54">
        <v>16</v>
      </c>
      <c r="D22" s="44" t="s">
        <v>244</v>
      </c>
      <c r="E22" s="147">
        <v>12</v>
      </c>
      <c r="F22" s="110">
        <v>1</v>
      </c>
    </row>
    <row r="23" spans="2:6" ht="14.65" thickBot="1" x14ac:dyDescent="0.5">
      <c r="B23" s="43" t="s">
        <v>245</v>
      </c>
      <c r="C23" s="54">
        <v>17</v>
      </c>
      <c r="D23" s="44" t="s">
        <v>246</v>
      </c>
      <c r="E23" s="147">
        <v>4</v>
      </c>
      <c r="F23" s="110">
        <v>1</v>
      </c>
    </row>
    <row r="24" spans="2:6" ht="14.65" thickBot="1" x14ac:dyDescent="0.5">
      <c r="B24" s="43" t="s">
        <v>74</v>
      </c>
      <c r="C24" s="54">
        <v>18</v>
      </c>
      <c r="D24" s="44" t="s">
        <v>247</v>
      </c>
      <c r="E24" s="147">
        <v>14</v>
      </c>
      <c r="F24" s="110">
        <v>1</v>
      </c>
    </row>
    <row r="25" spans="2:6" ht="25.9" thickBot="1" x14ac:dyDescent="0.5">
      <c r="B25" s="43" t="s">
        <v>76</v>
      </c>
      <c r="C25" s="54">
        <v>19</v>
      </c>
      <c r="D25" s="44" t="s">
        <v>248</v>
      </c>
      <c r="E25" s="147">
        <v>4</v>
      </c>
      <c r="F25" s="110">
        <v>1</v>
      </c>
    </row>
    <row r="26" spans="2:6" ht="14.65" thickBot="1" x14ac:dyDescent="0.5">
      <c r="B26" s="43" t="s">
        <v>78</v>
      </c>
      <c r="C26" s="54">
        <v>20</v>
      </c>
      <c r="D26" s="44" t="s">
        <v>249</v>
      </c>
      <c r="E26" s="147">
        <v>5</v>
      </c>
      <c r="F26" s="110">
        <v>1</v>
      </c>
    </row>
    <row r="27" spans="2:6" ht="14.65" thickBot="1" x14ac:dyDescent="0.5">
      <c r="B27" s="43" t="s">
        <v>250</v>
      </c>
      <c r="C27" s="54" t="s">
        <v>251</v>
      </c>
      <c r="D27" s="44" t="s">
        <v>252</v>
      </c>
      <c r="E27" s="147">
        <v>17</v>
      </c>
      <c r="F27" s="110">
        <v>1</v>
      </c>
    </row>
    <row r="28" spans="2:6" ht="14.65" thickBot="1" x14ac:dyDescent="0.5">
      <c r="B28" s="43" t="s">
        <v>253</v>
      </c>
      <c r="C28" s="54" t="s">
        <v>254</v>
      </c>
      <c r="D28" s="44" t="s">
        <v>255</v>
      </c>
      <c r="E28" s="147">
        <v>16</v>
      </c>
      <c r="F28" s="110">
        <v>1</v>
      </c>
    </row>
    <row r="29" spans="2:6" ht="14.65" thickBot="1" x14ac:dyDescent="0.5">
      <c r="B29" s="43"/>
      <c r="C29" s="54"/>
      <c r="D29" s="44" t="s">
        <v>256</v>
      </c>
      <c r="E29" s="147">
        <v>11</v>
      </c>
      <c r="F29" s="110">
        <v>1</v>
      </c>
    </row>
    <row r="30" spans="2:6" ht="14.65" thickBot="1" x14ac:dyDescent="0.5">
      <c r="B30" s="47"/>
      <c r="C30" s="48"/>
      <c r="D30" s="44" t="s">
        <v>257</v>
      </c>
      <c r="E30" s="147">
        <v>2</v>
      </c>
      <c r="F30" s="110">
        <v>1</v>
      </c>
    </row>
    <row r="31" spans="2:6" ht="14.65" thickBot="1" x14ac:dyDescent="0.5">
      <c r="B31" s="47"/>
      <c r="C31" s="48"/>
      <c r="D31" s="44" t="s">
        <v>258</v>
      </c>
      <c r="E31" s="147">
        <v>18</v>
      </c>
      <c r="F31" s="110">
        <v>1</v>
      </c>
    </row>
    <row r="32" spans="2:6" ht="14.65" thickBot="1" x14ac:dyDescent="0.5">
      <c r="B32" s="46"/>
      <c r="C32" s="48"/>
      <c r="D32" s="44" t="s">
        <v>259</v>
      </c>
      <c r="E32" s="147">
        <v>10</v>
      </c>
      <c r="F32" s="110">
        <v>1</v>
      </c>
    </row>
    <row r="33" spans="2:6" ht="14.65" thickBot="1" x14ac:dyDescent="0.5">
      <c r="B33" s="47"/>
      <c r="C33" s="48"/>
      <c r="D33" s="44" t="s">
        <v>260</v>
      </c>
      <c r="E33" s="147">
        <v>9</v>
      </c>
      <c r="F33" s="110">
        <v>1</v>
      </c>
    </row>
    <row r="34" spans="2:6" ht="14.65" thickBot="1" x14ac:dyDescent="0.5">
      <c r="B34" s="46"/>
      <c r="C34" s="48"/>
      <c r="D34" s="44" t="s">
        <v>261</v>
      </c>
      <c r="E34" s="147">
        <v>4</v>
      </c>
      <c r="F34" s="110">
        <v>1</v>
      </c>
    </row>
    <row r="35" spans="2:6" ht="14.65" thickBot="1" x14ac:dyDescent="0.5">
      <c r="B35" s="47"/>
      <c r="C35" s="48"/>
      <c r="D35" s="45" t="s">
        <v>262</v>
      </c>
      <c r="E35" s="148">
        <v>13</v>
      </c>
      <c r="F35" s="110"/>
    </row>
    <row r="36" spans="2:6" ht="14.65" thickBot="1" x14ac:dyDescent="0.5">
      <c r="B36" s="46"/>
      <c r="C36" s="48"/>
      <c r="D36" s="44" t="s">
        <v>263</v>
      </c>
      <c r="E36" s="147">
        <v>20</v>
      </c>
      <c r="F36" s="110">
        <v>1</v>
      </c>
    </row>
    <row r="37" spans="2:6" ht="14.65" thickBot="1" x14ac:dyDescent="0.5">
      <c r="B37" s="47"/>
      <c r="C37" s="48"/>
      <c r="D37" s="44" t="s">
        <v>264</v>
      </c>
      <c r="E37" s="147">
        <v>2</v>
      </c>
      <c r="F37" s="110">
        <v>1</v>
      </c>
    </row>
    <row r="38" spans="2:6" ht="14.65" thickBot="1" x14ac:dyDescent="0.5">
      <c r="B38" s="47"/>
      <c r="C38" s="48"/>
      <c r="D38" s="44" t="s">
        <v>265</v>
      </c>
      <c r="E38" s="147">
        <v>16</v>
      </c>
      <c r="F38" s="110">
        <v>1</v>
      </c>
    </row>
    <row r="39" spans="2:6" ht="14.65" thickBot="1" x14ac:dyDescent="0.5">
      <c r="B39" s="46"/>
      <c r="C39" s="48"/>
      <c r="D39" s="44" t="s">
        <v>266</v>
      </c>
      <c r="E39" s="147">
        <v>5</v>
      </c>
      <c r="F39" s="110">
        <v>1</v>
      </c>
    </row>
    <row r="40" spans="2:6" x14ac:dyDescent="0.45">
      <c r="F40">
        <f>SUM(F7:F39)</f>
        <v>30</v>
      </c>
    </row>
  </sheetData>
  <mergeCells count="2">
    <mergeCell ref="B2:E4"/>
    <mergeCell ref="G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D4E8-BAFA-43FE-979D-19261CCEFFC5}">
  <sheetPr>
    <pageSetUpPr fitToPage="1"/>
  </sheetPr>
  <dimension ref="B2:F57"/>
  <sheetViews>
    <sheetView showGridLines="0" topLeftCell="A43" zoomScale="110" zoomScaleNormal="110" workbookViewId="0">
      <selection activeCell="F3" sqref="F3:F57"/>
    </sheetView>
  </sheetViews>
  <sheetFormatPr baseColWidth="10" defaultColWidth="10.86328125" defaultRowHeight="15" x14ac:dyDescent="0.4"/>
  <cols>
    <col min="1" max="1" width="2.19921875" style="1" customWidth="1"/>
    <col min="2" max="2" width="3.6640625" style="1" bestFit="1" customWidth="1"/>
    <col min="3" max="3" width="42.46484375" style="1" bestFit="1" customWidth="1"/>
    <col min="4" max="5" width="19.9296875" style="2" bestFit="1" customWidth="1"/>
    <col min="6" max="6" width="56.06640625" style="1" bestFit="1" customWidth="1"/>
    <col min="7" max="16384" width="10.86328125" style="1"/>
  </cols>
  <sheetData>
    <row r="2" spans="2:6" ht="20.75" customHeight="1" x14ac:dyDescent="0.4">
      <c r="B2" s="98" t="s">
        <v>0</v>
      </c>
      <c r="C2" s="99"/>
      <c r="D2" s="34" t="s">
        <v>1</v>
      </c>
      <c r="E2" s="34" t="s">
        <v>2</v>
      </c>
      <c r="F2" s="35" t="s">
        <v>221</v>
      </c>
    </row>
    <row r="3" spans="2:6" ht="20.75" customHeight="1" x14ac:dyDescent="0.4">
      <c r="B3" s="28">
        <v>1</v>
      </c>
      <c r="C3" s="33" t="s">
        <v>13</v>
      </c>
      <c r="D3" s="29"/>
      <c r="E3" s="29">
        <v>10000000</v>
      </c>
      <c r="F3" s="27" t="s">
        <v>70</v>
      </c>
    </row>
    <row r="4" spans="2:6" ht="20.75" customHeight="1" x14ac:dyDescent="0.4">
      <c r="B4" s="28">
        <v>2</v>
      </c>
      <c r="C4" s="33" t="s">
        <v>14</v>
      </c>
      <c r="D4" s="29">
        <v>50000000</v>
      </c>
      <c r="E4" s="29"/>
      <c r="F4" s="27"/>
    </row>
    <row r="5" spans="2:6" ht="20.75" customHeight="1" x14ac:dyDescent="0.4">
      <c r="B5" s="28">
        <v>3</v>
      </c>
      <c r="C5" s="33" t="s">
        <v>15</v>
      </c>
      <c r="D5" s="29">
        <v>200000000</v>
      </c>
      <c r="E5" s="29"/>
      <c r="F5" s="27"/>
    </row>
    <row r="6" spans="2:6" ht="20.75" customHeight="1" x14ac:dyDescent="0.4">
      <c r="B6" s="28">
        <v>4</v>
      </c>
      <c r="C6" s="33" t="s">
        <v>16</v>
      </c>
      <c r="D6" s="29"/>
      <c r="E6" s="29">
        <v>130000000</v>
      </c>
      <c r="F6" s="27"/>
    </row>
    <row r="7" spans="2:6" ht="20.75" customHeight="1" x14ac:dyDescent="0.4">
      <c r="B7" s="28">
        <v>5</v>
      </c>
      <c r="C7" s="33" t="s">
        <v>17</v>
      </c>
      <c r="D7" s="29">
        <v>10000000</v>
      </c>
      <c r="E7" s="29"/>
      <c r="F7" s="27"/>
    </row>
    <row r="8" spans="2:6" ht="20.75" customHeight="1" x14ac:dyDescent="0.4">
      <c r="B8" s="28">
        <v>6</v>
      </c>
      <c r="C8" s="33" t="s">
        <v>18</v>
      </c>
      <c r="D8" s="29">
        <v>10000000</v>
      </c>
      <c r="E8" s="29"/>
      <c r="F8" s="27"/>
    </row>
    <row r="9" spans="2:6" ht="20.75" customHeight="1" x14ac:dyDescent="0.4">
      <c r="B9" s="28">
        <v>7</v>
      </c>
      <c r="C9" s="33" t="s">
        <v>19</v>
      </c>
      <c r="D9" s="29">
        <v>5000000</v>
      </c>
      <c r="E9" s="29"/>
      <c r="F9" s="27"/>
    </row>
    <row r="10" spans="2:6" ht="20.75" customHeight="1" x14ac:dyDescent="0.4">
      <c r="B10" s="28">
        <v>8</v>
      </c>
      <c r="C10" s="33" t="s">
        <v>20</v>
      </c>
      <c r="D10" s="29"/>
      <c r="E10" s="29">
        <v>300000000</v>
      </c>
      <c r="F10" s="27"/>
    </row>
    <row r="11" spans="2:6" ht="20.75" customHeight="1" x14ac:dyDescent="0.4">
      <c r="B11" s="28">
        <v>9</v>
      </c>
      <c r="C11" s="33" t="s">
        <v>21</v>
      </c>
      <c r="D11" s="29">
        <v>40000000</v>
      </c>
      <c r="E11" s="29"/>
      <c r="F11" s="27"/>
    </row>
    <row r="12" spans="2:6" ht="20.75" customHeight="1" x14ac:dyDescent="0.4">
      <c r="B12" s="28">
        <v>10</v>
      </c>
      <c r="C12" s="33" t="s">
        <v>22</v>
      </c>
      <c r="D12" s="29">
        <v>4000000</v>
      </c>
      <c r="E12" s="29"/>
      <c r="F12" s="27"/>
    </row>
    <row r="13" spans="2:6" ht="20.75" customHeight="1" x14ac:dyDescent="0.4">
      <c r="B13" s="28">
        <v>11</v>
      </c>
      <c r="C13" s="33" t="s">
        <v>23</v>
      </c>
      <c r="D13" s="29">
        <v>10000000</v>
      </c>
      <c r="E13" s="29"/>
      <c r="F13" s="27"/>
    </row>
    <row r="14" spans="2:6" ht="20.75" customHeight="1" x14ac:dyDescent="0.4">
      <c r="B14" s="28">
        <v>12</v>
      </c>
      <c r="C14" s="33" t="s">
        <v>24</v>
      </c>
      <c r="D14" s="29">
        <v>50000000</v>
      </c>
      <c r="E14" s="29"/>
      <c r="F14" s="27"/>
    </row>
    <row r="15" spans="2:6" ht="20.75" customHeight="1" x14ac:dyDescent="0.4">
      <c r="B15" s="28">
        <v>13</v>
      </c>
      <c r="C15" s="33" t="s">
        <v>25</v>
      </c>
      <c r="D15" s="29">
        <v>20000000</v>
      </c>
      <c r="E15" s="29"/>
      <c r="F15" s="27"/>
    </row>
    <row r="16" spans="2:6" ht="20.75" customHeight="1" x14ac:dyDescent="0.4">
      <c r="B16" s="28">
        <v>14</v>
      </c>
      <c r="C16" s="33" t="s">
        <v>26</v>
      </c>
      <c r="D16" s="29">
        <v>100000000</v>
      </c>
      <c r="E16" s="29"/>
      <c r="F16" s="27"/>
    </row>
    <row r="17" spans="2:6" ht="20.75" customHeight="1" x14ac:dyDescent="0.4">
      <c r="B17" s="28">
        <v>15</v>
      </c>
      <c r="C17" s="33" t="s">
        <v>27</v>
      </c>
      <c r="D17" s="29"/>
      <c r="E17" s="29">
        <v>50000000</v>
      </c>
      <c r="F17" s="27"/>
    </row>
    <row r="18" spans="2:6" ht="20.75" customHeight="1" x14ac:dyDescent="0.4">
      <c r="B18" s="28">
        <v>16</v>
      </c>
      <c r="C18" s="33" t="s">
        <v>28</v>
      </c>
      <c r="D18" s="29">
        <v>4000000</v>
      </c>
      <c r="E18" s="29"/>
      <c r="F18" s="27"/>
    </row>
    <row r="19" spans="2:6" ht="20.75" customHeight="1" x14ac:dyDescent="0.4">
      <c r="B19" s="28">
        <v>17</v>
      </c>
      <c r="C19" s="33" t="s">
        <v>29</v>
      </c>
      <c r="D19" s="29"/>
      <c r="E19" s="29">
        <v>10000000</v>
      </c>
      <c r="F19" s="27"/>
    </row>
    <row r="20" spans="2:6" ht="20.75" customHeight="1" x14ac:dyDescent="0.4">
      <c r="B20" s="28">
        <v>18</v>
      </c>
      <c r="C20" s="33" t="s">
        <v>30</v>
      </c>
      <c r="D20" s="29">
        <v>150000000</v>
      </c>
      <c r="E20" s="29"/>
      <c r="F20" s="27"/>
    </row>
    <row r="21" spans="2:6" ht="20.75" customHeight="1" x14ac:dyDescent="0.4">
      <c r="B21" s="28">
        <v>19</v>
      </c>
      <c r="C21" s="33" t="s">
        <v>31</v>
      </c>
      <c r="D21" s="29"/>
      <c r="E21" s="29">
        <v>50000000</v>
      </c>
      <c r="F21" s="27"/>
    </row>
    <row r="22" spans="2:6" ht="20.75" customHeight="1" x14ac:dyDescent="0.4">
      <c r="B22" s="28">
        <v>20</v>
      </c>
      <c r="C22" s="33" t="s">
        <v>32</v>
      </c>
      <c r="D22" s="29"/>
      <c r="E22" s="29">
        <v>200000000</v>
      </c>
      <c r="F22" s="27"/>
    </row>
    <row r="23" spans="2:6" ht="20.75" customHeight="1" x14ac:dyDescent="0.4">
      <c r="B23" s="28">
        <v>21</v>
      </c>
      <c r="C23" s="33" t="s">
        <v>11</v>
      </c>
      <c r="D23" s="29">
        <v>300000000</v>
      </c>
      <c r="E23" s="29"/>
      <c r="F23" s="27"/>
    </row>
    <row r="24" spans="2:6" ht="20.75" customHeight="1" x14ac:dyDescent="0.4">
      <c r="B24" s="28">
        <v>22</v>
      </c>
      <c r="C24" s="33" t="s">
        <v>33</v>
      </c>
      <c r="D24" s="29">
        <v>40000000</v>
      </c>
      <c r="E24" s="29"/>
      <c r="F24" s="27"/>
    </row>
    <row r="25" spans="2:6" ht="20.75" customHeight="1" x14ac:dyDescent="0.4">
      <c r="B25" s="28">
        <v>23</v>
      </c>
      <c r="C25" s="33" t="s">
        <v>34</v>
      </c>
      <c r="D25" s="29">
        <v>100000000</v>
      </c>
      <c r="E25" s="29"/>
      <c r="F25" s="27"/>
    </row>
    <row r="26" spans="2:6" ht="20.75" customHeight="1" x14ac:dyDescent="0.4">
      <c r="B26" s="28">
        <v>24</v>
      </c>
      <c r="C26" s="33" t="s">
        <v>35</v>
      </c>
      <c r="D26" s="29">
        <v>15000000</v>
      </c>
      <c r="E26" s="29"/>
      <c r="F26" s="27"/>
    </row>
    <row r="27" spans="2:6" ht="20.75" customHeight="1" x14ac:dyDescent="0.4">
      <c r="B27" s="28">
        <v>25</v>
      </c>
      <c r="C27" s="33" t="s">
        <v>36</v>
      </c>
      <c r="D27" s="29">
        <v>5000000</v>
      </c>
      <c r="E27" s="29"/>
      <c r="F27" s="27"/>
    </row>
    <row r="28" spans="2:6" ht="20.75" customHeight="1" x14ac:dyDescent="0.4">
      <c r="B28" s="28">
        <v>26</v>
      </c>
      <c r="C28" s="33" t="s">
        <v>37</v>
      </c>
      <c r="D28" s="29">
        <v>1000000</v>
      </c>
      <c r="E28" s="29"/>
      <c r="F28" s="27"/>
    </row>
    <row r="29" spans="2:6" ht="20.75" customHeight="1" x14ac:dyDescent="0.4">
      <c r="B29" s="28">
        <v>27</v>
      </c>
      <c r="C29" s="33" t="s">
        <v>38</v>
      </c>
      <c r="D29" s="29">
        <v>4000000</v>
      </c>
      <c r="E29" s="29"/>
      <c r="F29" s="27"/>
    </row>
    <row r="30" spans="2:6" ht="20.75" customHeight="1" x14ac:dyDescent="0.4">
      <c r="B30" s="28">
        <v>28</v>
      </c>
      <c r="C30" s="33" t="s">
        <v>39</v>
      </c>
      <c r="D30" s="29">
        <v>30000000</v>
      </c>
      <c r="E30" s="29"/>
      <c r="F30" s="27"/>
    </row>
    <row r="31" spans="2:6" ht="20.75" customHeight="1" x14ac:dyDescent="0.4">
      <c r="B31" s="28">
        <v>29</v>
      </c>
      <c r="C31" s="33" t="s">
        <v>40</v>
      </c>
      <c r="D31" s="29">
        <v>3000000</v>
      </c>
      <c r="E31" s="29"/>
      <c r="F31" s="27"/>
    </row>
    <row r="32" spans="2:6" ht="20.75" customHeight="1" x14ac:dyDescent="0.4">
      <c r="B32" s="28">
        <v>30</v>
      </c>
      <c r="C32" s="33" t="s">
        <v>41</v>
      </c>
      <c r="D32" s="29">
        <v>5000000</v>
      </c>
      <c r="E32" s="29"/>
      <c r="F32" s="27"/>
    </row>
    <row r="33" spans="2:6" ht="20.75" customHeight="1" x14ac:dyDescent="0.4">
      <c r="B33" s="28">
        <v>31</v>
      </c>
      <c r="C33" s="33" t="s">
        <v>42</v>
      </c>
      <c r="D33" s="29"/>
      <c r="E33" s="29">
        <v>50000000</v>
      </c>
      <c r="F33" s="27"/>
    </row>
    <row r="34" spans="2:6" ht="20.75" customHeight="1" x14ac:dyDescent="0.4">
      <c r="B34" s="28">
        <v>32</v>
      </c>
      <c r="C34" s="33" t="s">
        <v>43</v>
      </c>
      <c r="D34" s="29"/>
      <c r="E34" s="29">
        <v>50000000</v>
      </c>
      <c r="F34" s="27"/>
    </row>
    <row r="35" spans="2:6" ht="20.75" customHeight="1" x14ac:dyDescent="0.4">
      <c r="B35" s="28">
        <v>33</v>
      </c>
      <c r="C35" s="33" t="s">
        <v>44</v>
      </c>
      <c r="D35" s="29">
        <v>50000000</v>
      </c>
      <c r="E35" s="29"/>
      <c r="F35" s="27"/>
    </row>
    <row r="36" spans="2:6" ht="20.75" customHeight="1" x14ac:dyDescent="0.4">
      <c r="B36" s="28">
        <v>34</v>
      </c>
      <c r="C36" s="33" t="s">
        <v>35</v>
      </c>
      <c r="D36" s="29">
        <v>350000000</v>
      </c>
      <c r="E36" s="29"/>
      <c r="F36" s="27"/>
    </row>
    <row r="37" spans="2:6" ht="20.75" customHeight="1" x14ac:dyDescent="0.4">
      <c r="B37" s="28">
        <v>35</v>
      </c>
      <c r="C37" s="33" t="s">
        <v>45</v>
      </c>
      <c r="D37" s="29">
        <v>100000000</v>
      </c>
      <c r="E37" s="29"/>
      <c r="F37" s="27"/>
    </row>
    <row r="38" spans="2:6" ht="20.75" customHeight="1" x14ac:dyDescent="0.4">
      <c r="B38" s="28">
        <v>36</v>
      </c>
      <c r="C38" s="33" t="s">
        <v>46</v>
      </c>
      <c r="D38" s="29">
        <v>3000000</v>
      </c>
      <c r="E38" s="29"/>
      <c r="F38" s="27"/>
    </row>
    <row r="39" spans="2:6" ht="20.75" customHeight="1" x14ac:dyDescent="0.4">
      <c r="B39" s="28">
        <v>37</v>
      </c>
      <c r="C39" s="33" t="s">
        <v>47</v>
      </c>
      <c r="D39" s="29"/>
      <c r="E39" s="29">
        <v>40000000</v>
      </c>
      <c r="F39" s="27"/>
    </row>
    <row r="40" spans="2:6" ht="20.75" customHeight="1" x14ac:dyDescent="0.4">
      <c r="B40" s="28">
        <v>38</v>
      </c>
      <c r="C40" s="33" t="s">
        <v>48</v>
      </c>
      <c r="D40" s="29">
        <v>10000000</v>
      </c>
      <c r="E40" s="29"/>
      <c r="F40" s="27"/>
    </row>
    <row r="41" spans="2:6" ht="20.75" customHeight="1" x14ac:dyDescent="0.4">
      <c r="B41" s="28">
        <v>39</v>
      </c>
      <c r="C41" s="33" t="s">
        <v>12</v>
      </c>
      <c r="D41" s="29">
        <v>100000000</v>
      </c>
      <c r="E41" s="29"/>
      <c r="F41" s="27"/>
    </row>
    <row r="42" spans="2:6" ht="20.75" customHeight="1" x14ac:dyDescent="0.4">
      <c r="B42" s="28">
        <v>40</v>
      </c>
      <c r="C42" s="33" t="s">
        <v>49</v>
      </c>
      <c r="D42" s="29">
        <v>20000000</v>
      </c>
      <c r="E42" s="29"/>
      <c r="F42" s="27"/>
    </row>
    <row r="43" spans="2:6" ht="20.75" customHeight="1" x14ac:dyDescent="0.4">
      <c r="B43" s="28">
        <v>41</v>
      </c>
      <c r="C43" s="33" t="s">
        <v>50</v>
      </c>
      <c r="D43" s="29"/>
      <c r="E43" s="29">
        <v>210000000</v>
      </c>
      <c r="F43" s="27"/>
    </row>
    <row r="44" spans="2:6" ht="20.75" customHeight="1" x14ac:dyDescent="0.4">
      <c r="B44" s="28">
        <v>42</v>
      </c>
      <c r="C44" s="33" t="s">
        <v>51</v>
      </c>
      <c r="D44" s="29">
        <v>15000000</v>
      </c>
      <c r="E44" s="29"/>
      <c r="F44" s="27"/>
    </row>
    <row r="45" spans="2:6" ht="20.75" customHeight="1" x14ac:dyDescent="0.4">
      <c r="B45" s="28">
        <v>43</v>
      </c>
      <c r="C45" s="33" t="s">
        <v>52</v>
      </c>
      <c r="D45" s="29"/>
      <c r="E45" s="29">
        <v>50000000</v>
      </c>
      <c r="F45" s="27"/>
    </row>
    <row r="46" spans="2:6" ht="20.75" customHeight="1" x14ac:dyDescent="0.4">
      <c r="B46" s="28">
        <v>44</v>
      </c>
      <c r="C46" s="33" t="s">
        <v>53</v>
      </c>
      <c r="D46" s="29"/>
      <c r="E46" s="29">
        <v>250000000</v>
      </c>
      <c r="F46" s="27"/>
    </row>
    <row r="47" spans="2:6" ht="20.75" customHeight="1" x14ac:dyDescent="0.4">
      <c r="B47" s="28">
        <v>45</v>
      </c>
      <c r="C47" s="33" t="s">
        <v>54</v>
      </c>
      <c r="D47" s="29">
        <v>50000000</v>
      </c>
      <c r="E47" s="29"/>
      <c r="F47" s="27"/>
    </row>
    <row r="48" spans="2:6" ht="20.75" customHeight="1" x14ac:dyDescent="0.4">
      <c r="B48" s="28">
        <v>46</v>
      </c>
      <c r="C48" s="33" t="s">
        <v>55</v>
      </c>
      <c r="D48" s="29">
        <v>140000000</v>
      </c>
      <c r="E48" s="29"/>
      <c r="F48" s="27"/>
    </row>
    <row r="49" spans="2:6" ht="20.75" customHeight="1" x14ac:dyDescent="0.4">
      <c r="B49" s="28">
        <v>47</v>
      </c>
      <c r="C49" s="33" t="s">
        <v>56</v>
      </c>
      <c r="D49" s="29">
        <v>40000000</v>
      </c>
      <c r="E49" s="29"/>
      <c r="F49" s="27"/>
    </row>
    <row r="50" spans="2:6" ht="20.75" customHeight="1" x14ac:dyDescent="0.4">
      <c r="B50" s="28">
        <v>48</v>
      </c>
      <c r="C50" s="33" t="s">
        <v>27</v>
      </c>
      <c r="D50" s="29"/>
      <c r="E50" s="29">
        <v>40000000</v>
      </c>
      <c r="F50" s="27"/>
    </row>
    <row r="51" spans="2:6" ht="20.75" customHeight="1" x14ac:dyDescent="0.4">
      <c r="B51" s="28">
        <v>49</v>
      </c>
      <c r="C51" s="33" t="s">
        <v>57</v>
      </c>
      <c r="D51" s="29"/>
      <c r="E51" s="29">
        <v>100000000</v>
      </c>
      <c r="F51" s="27"/>
    </row>
    <row r="52" spans="2:6" ht="20.75" customHeight="1" x14ac:dyDescent="0.4">
      <c r="B52" s="28">
        <v>50</v>
      </c>
      <c r="C52" s="33" t="s">
        <v>58</v>
      </c>
      <c r="D52" s="29"/>
      <c r="E52" s="29">
        <v>400000000</v>
      </c>
      <c r="F52" s="27"/>
    </row>
    <row r="53" spans="2:6" ht="20.75" customHeight="1" x14ac:dyDescent="0.4">
      <c r="B53" s="28">
        <v>52</v>
      </c>
      <c r="C53" s="33" t="s">
        <v>59</v>
      </c>
      <c r="D53" s="29"/>
      <c r="E53" s="29">
        <v>50000000</v>
      </c>
      <c r="F53" s="27"/>
    </row>
    <row r="54" spans="2:6" ht="20.75" customHeight="1" x14ac:dyDescent="0.4">
      <c r="B54" s="28">
        <v>52</v>
      </c>
      <c r="C54" s="33" t="s">
        <v>60</v>
      </c>
      <c r="D54" s="29"/>
      <c r="E54" s="29">
        <v>40000000</v>
      </c>
      <c r="F54" s="27"/>
    </row>
    <row r="55" spans="2:6" ht="20.75" customHeight="1" x14ac:dyDescent="0.4">
      <c r="B55" s="28">
        <v>53</v>
      </c>
      <c r="C55" s="33" t="s">
        <v>61</v>
      </c>
      <c r="D55" s="29"/>
      <c r="E55" s="29">
        <v>12000000</v>
      </c>
      <c r="F55" s="27"/>
    </row>
    <row r="56" spans="2:6" ht="20.75" customHeight="1" x14ac:dyDescent="0.4">
      <c r="B56" s="28">
        <v>54</v>
      </c>
      <c r="C56" s="33" t="s">
        <v>62</v>
      </c>
      <c r="D56" s="29">
        <v>8000000</v>
      </c>
      <c r="E56" s="29"/>
      <c r="F56" s="27"/>
    </row>
    <row r="57" spans="2:6" ht="20.75" customHeight="1" thickBot="1" x14ac:dyDescent="0.45">
      <c r="B57" s="30"/>
      <c r="C57" s="31" t="s">
        <v>4</v>
      </c>
      <c r="D57" s="32">
        <f>SUM(D3:D56)</f>
        <v>2042000000</v>
      </c>
      <c r="E57" s="32">
        <f>SUM(E3:E56)</f>
        <v>2042000000</v>
      </c>
      <c r="F57" s="30"/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EDDAC-1AF7-43DD-B432-B6FDBC5A08B7}">
  <sheetPr>
    <pageSetUpPr fitToPage="1"/>
  </sheetPr>
  <dimension ref="B2:H36"/>
  <sheetViews>
    <sheetView topLeftCell="A17" zoomScale="60" zoomScaleNormal="60" workbookViewId="0">
      <selection activeCell="C36" sqref="C36"/>
    </sheetView>
  </sheetViews>
  <sheetFormatPr baseColWidth="10" defaultColWidth="10.86328125" defaultRowHeight="18.75" x14ac:dyDescent="0.5"/>
  <cols>
    <col min="1" max="1" width="3.53125" style="3" customWidth="1"/>
    <col min="2" max="2" width="10.1328125" style="3" bestFit="1" customWidth="1"/>
    <col min="3" max="3" width="85.796875" style="3" customWidth="1"/>
    <col min="4" max="4" width="25" style="3" bestFit="1" customWidth="1"/>
    <col min="5" max="5" width="3" style="3" customWidth="1"/>
    <col min="6" max="6" width="10" style="3" bestFit="1" customWidth="1"/>
    <col min="7" max="7" width="76.46484375" style="3" customWidth="1"/>
    <col min="8" max="8" width="25" style="3" bestFit="1" customWidth="1"/>
    <col min="9" max="16384" width="10.86328125" style="3"/>
  </cols>
  <sheetData>
    <row r="2" spans="2:8" x14ac:dyDescent="0.5">
      <c r="B2" s="8"/>
      <c r="C2" s="9" t="s">
        <v>63</v>
      </c>
      <c r="D2" s="37" t="s">
        <v>217</v>
      </c>
      <c r="E2" s="7"/>
      <c r="F2" s="8"/>
      <c r="G2" s="9" t="s">
        <v>64</v>
      </c>
      <c r="H2" s="37" t="s">
        <v>217</v>
      </c>
    </row>
    <row r="3" spans="2:8" x14ac:dyDescent="0.5">
      <c r="B3" s="8"/>
      <c r="C3" s="9" t="s">
        <v>65</v>
      </c>
      <c r="D3" s="8"/>
      <c r="E3" s="7"/>
      <c r="F3" s="8"/>
      <c r="G3" s="9" t="s">
        <v>66</v>
      </c>
      <c r="H3" s="8"/>
    </row>
    <row r="4" spans="2:8" x14ac:dyDescent="0.5">
      <c r="B4" s="8"/>
      <c r="C4" s="9"/>
      <c r="D4" s="8"/>
      <c r="E4" s="7"/>
      <c r="F4" s="8"/>
      <c r="G4" s="9"/>
      <c r="H4" s="8"/>
    </row>
    <row r="5" spans="2:8" ht="30.6" customHeight="1" x14ac:dyDescent="0.5">
      <c r="B5" s="8">
        <v>11010</v>
      </c>
      <c r="C5" s="8" t="s">
        <v>67</v>
      </c>
      <c r="D5" s="10"/>
      <c r="E5" s="7"/>
      <c r="F5" s="8">
        <v>21010</v>
      </c>
      <c r="G5" s="8" t="s">
        <v>68</v>
      </c>
      <c r="H5" s="10"/>
    </row>
    <row r="6" spans="2:8" ht="30" customHeight="1" x14ac:dyDescent="0.5">
      <c r="B6" s="8">
        <v>11050</v>
      </c>
      <c r="C6" s="8" t="s">
        <v>69</v>
      </c>
      <c r="D6" s="10"/>
      <c r="E6" s="7"/>
      <c r="F6" s="8">
        <v>21020</v>
      </c>
      <c r="G6" s="8" t="s">
        <v>70</v>
      </c>
      <c r="H6" s="10">
        <f>+'Clasificación 1'!E3</f>
        <v>10000000</v>
      </c>
    </row>
    <row r="7" spans="2:8" ht="30" customHeight="1" x14ac:dyDescent="0.5">
      <c r="B7" s="8">
        <v>11060</v>
      </c>
      <c r="C7" s="8" t="s">
        <v>71</v>
      </c>
      <c r="D7" s="10"/>
      <c r="E7" s="7"/>
      <c r="F7" s="8">
        <v>21040</v>
      </c>
      <c r="G7" s="8" t="s">
        <v>72</v>
      </c>
      <c r="H7" s="8"/>
    </row>
    <row r="8" spans="2:8" ht="30" customHeight="1" x14ac:dyDescent="0.5">
      <c r="B8" s="8">
        <v>11070</v>
      </c>
      <c r="C8" s="8" t="s">
        <v>73</v>
      </c>
      <c r="D8" s="10"/>
      <c r="E8" s="7"/>
      <c r="F8" s="8">
        <v>21050</v>
      </c>
      <c r="G8" s="8" t="s">
        <v>74</v>
      </c>
      <c r="H8" s="10"/>
    </row>
    <row r="9" spans="2:8" ht="30" customHeight="1" x14ac:dyDescent="0.5">
      <c r="B9" s="8">
        <v>11080</v>
      </c>
      <c r="C9" s="8" t="s">
        <v>75</v>
      </c>
      <c r="D9" s="10"/>
      <c r="E9" s="7"/>
      <c r="F9" s="8">
        <v>21060</v>
      </c>
      <c r="G9" s="8" t="s">
        <v>76</v>
      </c>
      <c r="H9" s="10"/>
    </row>
    <row r="10" spans="2:8" ht="30" customHeight="1" x14ac:dyDescent="0.5">
      <c r="B10" s="8">
        <v>11090</v>
      </c>
      <c r="C10" s="8" t="s">
        <v>77</v>
      </c>
      <c r="D10" s="10"/>
      <c r="E10" s="7"/>
      <c r="F10" s="8">
        <v>21070</v>
      </c>
      <c r="G10" s="8" t="s">
        <v>78</v>
      </c>
      <c r="H10" s="10"/>
    </row>
    <row r="11" spans="2:8" ht="30" customHeight="1" x14ac:dyDescent="0.5">
      <c r="B11" s="8">
        <v>11100</v>
      </c>
      <c r="C11" s="8" t="s">
        <v>79</v>
      </c>
      <c r="D11" s="10"/>
      <c r="E11" s="7"/>
      <c r="F11" s="8">
        <v>21080</v>
      </c>
      <c r="G11" s="8" t="s">
        <v>80</v>
      </c>
      <c r="H11" s="8"/>
    </row>
    <row r="12" spans="2:8" ht="30" customHeight="1" x14ac:dyDescent="0.5">
      <c r="B12" s="8">
        <v>11110</v>
      </c>
      <c r="C12" s="8" t="s">
        <v>81</v>
      </c>
      <c r="D12" s="10"/>
      <c r="E12" s="7"/>
      <c r="F12" s="9"/>
      <c r="G12" s="9"/>
      <c r="H12" s="9"/>
    </row>
    <row r="13" spans="2:8" ht="30" customHeight="1" x14ac:dyDescent="0.5">
      <c r="B13" s="38"/>
      <c r="C13" s="39" t="s">
        <v>82</v>
      </c>
      <c r="D13" s="40"/>
      <c r="E13" s="7"/>
      <c r="F13" s="38"/>
      <c r="G13" s="41" t="s">
        <v>83</v>
      </c>
      <c r="H13" s="40"/>
    </row>
    <row r="14" spans="2:8" ht="5.25" customHeight="1" x14ac:dyDescent="0.5">
      <c r="B14" s="8"/>
      <c r="C14" s="11"/>
      <c r="D14" s="8"/>
      <c r="E14" s="7"/>
      <c r="F14" s="8"/>
      <c r="G14" s="9"/>
      <c r="H14" s="9"/>
    </row>
    <row r="15" spans="2:8" ht="30" customHeight="1" x14ac:dyDescent="0.5">
      <c r="B15" s="8"/>
      <c r="C15" s="8"/>
      <c r="D15" s="8"/>
      <c r="E15" s="7"/>
      <c r="F15" s="8"/>
      <c r="G15" s="9" t="s">
        <v>84</v>
      </c>
      <c r="H15" s="8"/>
    </row>
    <row r="16" spans="2:8" ht="30" customHeight="1" x14ac:dyDescent="0.5">
      <c r="B16" s="8"/>
      <c r="C16" s="9"/>
      <c r="D16" s="8"/>
      <c r="E16" s="7"/>
      <c r="F16" s="8">
        <v>22010</v>
      </c>
      <c r="G16" s="8" t="s">
        <v>85</v>
      </c>
      <c r="H16" s="8"/>
    </row>
    <row r="17" spans="2:8" ht="30" customHeight="1" x14ac:dyDescent="0.5">
      <c r="B17" s="8"/>
      <c r="C17" s="9" t="s">
        <v>86</v>
      </c>
      <c r="D17" s="8"/>
      <c r="E17" s="7"/>
      <c r="F17" s="8">
        <v>22020</v>
      </c>
      <c r="G17" s="8" t="s">
        <v>87</v>
      </c>
      <c r="H17" s="8"/>
    </row>
    <row r="18" spans="2:8" ht="30" customHeight="1" x14ac:dyDescent="0.5">
      <c r="B18" s="8">
        <v>12010</v>
      </c>
      <c r="C18" s="8" t="s">
        <v>88</v>
      </c>
      <c r="D18" s="10"/>
      <c r="E18" s="7"/>
      <c r="F18" s="8">
        <v>22040</v>
      </c>
      <c r="G18" s="8" t="s">
        <v>89</v>
      </c>
      <c r="H18" s="8"/>
    </row>
    <row r="19" spans="2:8" ht="30" customHeight="1" x14ac:dyDescent="0.5">
      <c r="B19" s="8">
        <v>12040</v>
      </c>
      <c r="C19" s="8" t="s">
        <v>90</v>
      </c>
      <c r="D19" s="8"/>
      <c r="E19" s="7"/>
      <c r="F19" s="8">
        <v>22050</v>
      </c>
      <c r="G19" s="8" t="s">
        <v>91</v>
      </c>
      <c r="H19" s="8"/>
    </row>
    <row r="20" spans="2:8" ht="30" customHeight="1" x14ac:dyDescent="0.5">
      <c r="B20" s="8">
        <v>12050</v>
      </c>
      <c r="C20" s="8" t="s">
        <v>92</v>
      </c>
      <c r="D20" s="8"/>
      <c r="E20" s="7"/>
      <c r="F20" s="8">
        <v>22060</v>
      </c>
      <c r="G20" s="8" t="s">
        <v>93</v>
      </c>
      <c r="H20" s="10"/>
    </row>
    <row r="21" spans="2:8" ht="30" customHeight="1" x14ac:dyDescent="0.5">
      <c r="B21" s="8">
        <v>12060</v>
      </c>
      <c r="C21" s="8" t="s">
        <v>94</v>
      </c>
      <c r="D21" s="8"/>
      <c r="E21" s="7"/>
      <c r="F21" s="8">
        <v>22070</v>
      </c>
      <c r="G21" s="8" t="s">
        <v>95</v>
      </c>
      <c r="H21" s="8"/>
    </row>
    <row r="22" spans="2:8" ht="30" customHeight="1" x14ac:dyDescent="0.5">
      <c r="B22" s="8">
        <v>12070</v>
      </c>
      <c r="C22" s="8" t="s">
        <v>96</v>
      </c>
      <c r="D22" s="13"/>
      <c r="E22" s="7"/>
      <c r="F22" s="38"/>
      <c r="G22" s="41" t="s">
        <v>97</v>
      </c>
      <c r="H22" s="40"/>
    </row>
    <row r="23" spans="2:8" ht="30" customHeight="1" x14ac:dyDescent="0.5">
      <c r="B23" s="8">
        <v>12080</v>
      </c>
      <c r="C23" s="8" t="s">
        <v>98</v>
      </c>
      <c r="D23" s="10"/>
      <c r="E23" s="7"/>
      <c r="F23" s="8"/>
      <c r="G23" s="9"/>
      <c r="H23" s="9"/>
    </row>
    <row r="24" spans="2:8" ht="30" customHeight="1" x14ac:dyDescent="0.5">
      <c r="B24" s="8">
        <v>12090</v>
      </c>
      <c r="C24" s="8" t="s">
        <v>99</v>
      </c>
      <c r="D24" s="8"/>
      <c r="E24" s="7"/>
      <c r="F24" s="38"/>
      <c r="G24" s="41" t="s">
        <v>100</v>
      </c>
      <c r="H24" s="40"/>
    </row>
    <row r="25" spans="2:8" ht="30" customHeight="1" x14ac:dyDescent="0.5">
      <c r="B25" s="8">
        <v>12100</v>
      </c>
      <c r="C25" s="8" t="s">
        <v>101</v>
      </c>
      <c r="D25" s="10"/>
      <c r="E25" s="7"/>
      <c r="F25" s="8"/>
      <c r="G25" s="9"/>
      <c r="H25" s="9"/>
    </row>
    <row r="26" spans="2:8" ht="30" customHeight="1" x14ac:dyDescent="0.5">
      <c r="B26" s="8">
        <v>12105</v>
      </c>
      <c r="C26" s="8" t="s">
        <v>219</v>
      </c>
      <c r="D26" s="10"/>
      <c r="E26" s="7"/>
      <c r="F26" s="8"/>
      <c r="G26" s="9" t="s">
        <v>8</v>
      </c>
      <c r="H26" s="9"/>
    </row>
    <row r="27" spans="2:8" ht="30" customHeight="1" x14ac:dyDescent="0.5">
      <c r="B27" s="8">
        <v>12110</v>
      </c>
      <c r="C27" s="8" t="s">
        <v>102</v>
      </c>
      <c r="D27" s="8"/>
      <c r="E27" s="7"/>
      <c r="F27" s="8">
        <v>23010</v>
      </c>
      <c r="G27" s="8" t="s">
        <v>104</v>
      </c>
      <c r="H27" s="12"/>
    </row>
    <row r="28" spans="2:8" ht="30" customHeight="1" x14ac:dyDescent="0.5">
      <c r="B28" s="8">
        <v>12120</v>
      </c>
      <c r="C28" s="8" t="s">
        <v>103</v>
      </c>
      <c r="D28" s="10"/>
      <c r="E28" s="7"/>
      <c r="F28" s="8">
        <v>23020</v>
      </c>
      <c r="G28" s="8" t="s">
        <v>106</v>
      </c>
      <c r="H28" s="10"/>
    </row>
    <row r="29" spans="2:8" ht="30" customHeight="1" x14ac:dyDescent="0.5">
      <c r="B29" s="8">
        <v>12130</v>
      </c>
      <c r="C29" s="8" t="s">
        <v>105</v>
      </c>
      <c r="D29" s="10"/>
      <c r="E29" s="7"/>
      <c r="F29" s="8">
        <v>23040</v>
      </c>
      <c r="G29" s="8" t="s">
        <v>107</v>
      </c>
      <c r="H29" s="8"/>
    </row>
    <row r="30" spans="2:8" ht="30" customHeight="1" x14ac:dyDescent="0.5">
      <c r="B30" s="8"/>
      <c r="C30" s="8"/>
      <c r="D30" s="8"/>
      <c r="E30" s="7"/>
      <c r="F30" s="8">
        <v>23050</v>
      </c>
      <c r="G30" s="8" t="s">
        <v>108</v>
      </c>
      <c r="H30" s="8"/>
    </row>
    <row r="31" spans="2:8" ht="30" customHeight="1" x14ac:dyDescent="0.5">
      <c r="B31" s="38"/>
      <c r="C31" s="41" t="s">
        <v>82</v>
      </c>
      <c r="D31" s="40"/>
      <c r="E31" s="7"/>
      <c r="F31" s="42"/>
      <c r="G31" s="42" t="s">
        <v>222</v>
      </c>
      <c r="H31" s="40"/>
    </row>
    <row r="32" spans="2:8" ht="5.25" customHeight="1" x14ac:dyDescent="0.5">
      <c r="B32" s="8"/>
      <c r="C32" s="9"/>
      <c r="D32" s="12"/>
      <c r="E32" s="7"/>
      <c r="F32" s="8"/>
      <c r="G32" s="8"/>
      <c r="H32" s="10"/>
    </row>
    <row r="33" spans="2:8" ht="30" customHeight="1" x14ac:dyDescent="0.5">
      <c r="B33" s="38"/>
      <c r="C33" s="41" t="s">
        <v>109</v>
      </c>
      <c r="D33" s="40"/>
      <c r="E33" s="7"/>
      <c r="F33" s="38"/>
      <c r="G33" s="41" t="s">
        <v>100</v>
      </c>
      <c r="H33" s="40"/>
    </row>
    <row r="36" spans="2:8" ht="30" customHeight="1" x14ac:dyDescent="0.5">
      <c r="G36" s="25" t="s">
        <v>110</v>
      </c>
      <c r="H36" s="26"/>
    </row>
  </sheetData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07B7A-6FEE-40B4-BC07-74F894839221}">
  <sheetPr>
    <pageSetUpPr fitToPage="1"/>
  </sheetPr>
  <dimension ref="A1:F58"/>
  <sheetViews>
    <sheetView zoomScale="110" zoomScaleNormal="110" workbookViewId="0">
      <selection activeCell="C19" sqref="C19"/>
    </sheetView>
  </sheetViews>
  <sheetFormatPr baseColWidth="10" defaultColWidth="8.796875" defaultRowHeight="12.75" x14ac:dyDescent="0.45"/>
  <cols>
    <col min="1" max="1" width="3.19921875" style="4" bestFit="1" customWidth="1"/>
    <col min="2" max="2" width="12.6640625" style="4" bestFit="1" customWidth="1"/>
    <col min="3" max="3" width="50.86328125" style="4" customWidth="1"/>
    <col min="4" max="5" width="17.19921875" style="4" bestFit="1" customWidth="1"/>
    <col min="6" max="6" width="48.796875" style="4" customWidth="1"/>
    <col min="7" max="16384" width="8.796875" style="4"/>
  </cols>
  <sheetData>
    <row r="1" spans="1:6" x14ac:dyDescent="0.45">
      <c r="A1" s="14"/>
      <c r="B1" s="100" t="s">
        <v>111</v>
      </c>
      <c r="C1" s="102" t="s">
        <v>112</v>
      </c>
      <c r="D1" s="103" t="s">
        <v>113</v>
      </c>
      <c r="E1" s="103"/>
    </row>
    <row r="2" spans="1:6" ht="15" x14ac:dyDescent="0.4">
      <c r="A2" s="14"/>
      <c r="B2" s="101"/>
      <c r="C2" s="102"/>
      <c r="D2" s="15" t="s">
        <v>6</v>
      </c>
      <c r="E2" s="15" t="s">
        <v>7</v>
      </c>
      <c r="F2" s="6" t="s">
        <v>218</v>
      </c>
    </row>
    <row r="3" spans="1:6" x14ac:dyDescent="0.45">
      <c r="A3" s="16">
        <v>1</v>
      </c>
      <c r="B3" s="17" t="s">
        <v>114</v>
      </c>
      <c r="C3" s="18" t="s">
        <v>115</v>
      </c>
      <c r="D3" s="19">
        <v>400000</v>
      </c>
      <c r="E3" s="20" t="s">
        <v>3</v>
      </c>
      <c r="F3" s="24"/>
    </row>
    <row r="4" spans="1:6" x14ac:dyDescent="0.45">
      <c r="A4" s="16">
        <v>2</v>
      </c>
      <c r="B4" s="17" t="s">
        <v>116</v>
      </c>
      <c r="C4" s="18" t="s">
        <v>117</v>
      </c>
      <c r="D4" s="19">
        <v>600000</v>
      </c>
      <c r="E4" s="20" t="s">
        <v>3</v>
      </c>
      <c r="F4" s="24"/>
    </row>
    <row r="5" spans="1:6" x14ac:dyDescent="0.45">
      <c r="A5" s="16">
        <v>3</v>
      </c>
      <c r="B5" s="17" t="s">
        <v>118</v>
      </c>
      <c r="C5" s="18" t="s">
        <v>9</v>
      </c>
      <c r="D5" s="19">
        <v>21000000</v>
      </c>
      <c r="E5" s="20" t="s">
        <v>3</v>
      </c>
      <c r="F5" s="24"/>
    </row>
    <row r="6" spans="1:6" x14ac:dyDescent="0.45">
      <c r="A6" s="16">
        <v>4</v>
      </c>
      <c r="B6" s="17" t="s">
        <v>119</v>
      </c>
      <c r="C6" s="18" t="s">
        <v>120</v>
      </c>
      <c r="D6" s="19">
        <v>22000000</v>
      </c>
      <c r="E6" s="20" t="s">
        <v>3</v>
      </c>
      <c r="F6" s="24"/>
    </row>
    <row r="7" spans="1:6" x14ac:dyDescent="0.45">
      <c r="A7" s="16">
        <v>5</v>
      </c>
      <c r="B7" s="17" t="s">
        <v>121</v>
      </c>
      <c r="C7" s="18" t="s">
        <v>122</v>
      </c>
      <c r="D7" s="19">
        <v>121000000</v>
      </c>
      <c r="E7" s="20" t="s">
        <v>3</v>
      </c>
      <c r="F7" s="24"/>
    </row>
    <row r="8" spans="1:6" x14ac:dyDescent="0.35">
      <c r="A8" s="16">
        <v>6</v>
      </c>
      <c r="B8" s="17" t="s">
        <v>123</v>
      </c>
      <c r="C8" s="18" t="s">
        <v>124</v>
      </c>
      <c r="D8" s="19">
        <v>21000000</v>
      </c>
      <c r="E8" s="21"/>
      <c r="F8" s="24"/>
    </row>
    <row r="9" spans="1:6" x14ac:dyDescent="0.35">
      <c r="A9" s="16">
        <v>7</v>
      </c>
      <c r="B9" s="17" t="s">
        <v>125</v>
      </c>
      <c r="C9" s="18" t="s">
        <v>220</v>
      </c>
      <c r="D9" s="19">
        <v>13797000</v>
      </c>
      <c r="E9" s="21"/>
      <c r="F9" s="24"/>
    </row>
    <row r="10" spans="1:6" ht="12.6" customHeight="1" x14ac:dyDescent="0.35">
      <c r="A10" s="16">
        <v>8</v>
      </c>
      <c r="B10" s="17" t="s">
        <v>126</v>
      </c>
      <c r="C10" s="18" t="s">
        <v>127</v>
      </c>
      <c r="D10" s="19">
        <v>23667000</v>
      </c>
      <c r="E10" s="21"/>
      <c r="F10" s="24"/>
    </row>
    <row r="11" spans="1:6" x14ac:dyDescent="0.45">
      <c r="A11" s="16">
        <v>9</v>
      </c>
      <c r="B11" s="17" t="s">
        <v>128</v>
      </c>
      <c r="C11" s="18" t="s">
        <v>129</v>
      </c>
      <c r="D11" s="19">
        <v>280000000</v>
      </c>
      <c r="E11" s="20" t="s">
        <v>3</v>
      </c>
      <c r="F11" s="24"/>
    </row>
    <row r="12" spans="1:6" x14ac:dyDescent="0.35">
      <c r="A12" s="16">
        <v>10</v>
      </c>
      <c r="B12" s="17" t="s">
        <v>130</v>
      </c>
      <c r="C12" s="18" t="s">
        <v>131</v>
      </c>
      <c r="D12" s="21"/>
      <c r="E12" s="19">
        <v>15000000</v>
      </c>
      <c r="F12" s="24"/>
    </row>
    <row r="13" spans="1:6" x14ac:dyDescent="0.45">
      <c r="A13" s="16">
        <v>11</v>
      </c>
      <c r="B13" s="17" t="s">
        <v>132</v>
      </c>
      <c r="C13" s="18" t="s">
        <v>133</v>
      </c>
      <c r="D13" s="19">
        <v>5000000</v>
      </c>
      <c r="E13" s="20" t="s">
        <v>3</v>
      </c>
      <c r="F13" s="24"/>
    </row>
    <row r="14" spans="1:6" x14ac:dyDescent="0.45">
      <c r="A14" s="16">
        <v>12</v>
      </c>
      <c r="B14" s="17" t="s">
        <v>134</v>
      </c>
      <c r="C14" s="18" t="s">
        <v>135</v>
      </c>
      <c r="D14" s="19">
        <v>4000000</v>
      </c>
      <c r="E14" s="20" t="s">
        <v>3</v>
      </c>
      <c r="F14" s="24"/>
    </row>
    <row r="15" spans="1:6" x14ac:dyDescent="0.45">
      <c r="A15" s="16">
        <v>13</v>
      </c>
      <c r="B15" s="17" t="s">
        <v>136</v>
      </c>
      <c r="C15" s="18" t="s">
        <v>137</v>
      </c>
      <c r="D15" s="19">
        <v>7000000</v>
      </c>
      <c r="E15" s="20" t="s">
        <v>3</v>
      </c>
      <c r="F15" s="24"/>
    </row>
    <row r="16" spans="1:6" x14ac:dyDescent="0.45">
      <c r="A16" s="16">
        <v>14</v>
      </c>
      <c r="B16" s="17" t="s">
        <v>138</v>
      </c>
      <c r="C16" s="18" t="s">
        <v>139</v>
      </c>
      <c r="D16" s="19">
        <v>676704002</v>
      </c>
      <c r="E16" s="20" t="s">
        <v>3</v>
      </c>
      <c r="F16" s="24"/>
    </row>
    <row r="17" spans="1:6" x14ac:dyDescent="0.45">
      <c r="A17" s="16">
        <v>15</v>
      </c>
      <c r="B17" s="17" t="s">
        <v>140</v>
      </c>
      <c r="C17" s="18" t="s">
        <v>141</v>
      </c>
      <c r="D17" s="19">
        <v>16000000</v>
      </c>
      <c r="E17" s="20" t="s">
        <v>3</v>
      </c>
      <c r="F17" s="24"/>
    </row>
    <row r="18" spans="1:6" x14ac:dyDescent="0.45">
      <c r="A18" s="16">
        <v>16</v>
      </c>
      <c r="B18" s="17" t="s">
        <v>142</v>
      </c>
      <c r="C18" s="18" t="s">
        <v>143</v>
      </c>
      <c r="D18" s="19">
        <v>47250000</v>
      </c>
      <c r="E18" s="20" t="s">
        <v>3</v>
      </c>
      <c r="F18" s="24"/>
    </row>
    <row r="19" spans="1:6" x14ac:dyDescent="0.45">
      <c r="A19" s="16">
        <v>17</v>
      </c>
      <c r="B19" s="17" t="s">
        <v>144</v>
      </c>
      <c r="C19" s="18" t="s">
        <v>145</v>
      </c>
      <c r="D19" s="19">
        <v>1000000</v>
      </c>
      <c r="E19" s="20" t="s">
        <v>3</v>
      </c>
      <c r="F19" s="24"/>
    </row>
    <row r="20" spans="1:6" x14ac:dyDescent="0.45">
      <c r="A20" s="16">
        <v>18</v>
      </c>
      <c r="B20" s="17" t="s">
        <v>146</v>
      </c>
      <c r="C20" s="18" t="s">
        <v>147</v>
      </c>
      <c r="D20" s="19">
        <v>80000000</v>
      </c>
      <c r="E20" s="20" t="s">
        <v>3</v>
      </c>
      <c r="F20" s="24"/>
    </row>
    <row r="21" spans="1:6" x14ac:dyDescent="0.45">
      <c r="A21" s="16">
        <v>19</v>
      </c>
      <c r="B21" s="17" t="s">
        <v>148</v>
      </c>
      <c r="C21" s="18" t="s">
        <v>10</v>
      </c>
      <c r="D21" s="19">
        <v>178500000</v>
      </c>
      <c r="E21" s="20" t="s">
        <v>3</v>
      </c>
      <c r="F21" s="24"/>
    </row>
    <row r="22" spans="1:6" x14ac:dyDescent="0.35">
      <c r="A22" s="16">
        <v>20</v>
      </c>
      <c r="B22" s="17" t="s">
        <v>149</v>
      </c>
      <c r="C22" s="18" t="s">
        <v>150</v>
      </c>
      <c r="D22" s="19">
        <v>126000000</v>
      </c>
      <c r="E22" s="21"/>
      <c r="F22" s="24"/>
    </row>
    <row r="23" spans="1:6" x14ac:dyDescent="0.35">
      <c r="A23" s="16">
        <v>21</v>
      </c>
      <c r="B23" s="17" t="s">
        <v>151</v>
      </c>
      <c r="C23" s="18" t="s">
        <v>152</v>
      </c>
      <c r="D23" s="21"/>
      <c r="E23" s="19">
        <v>27500000</v>
      </c>
      <c r="F23" s="24"/>
    </row>
    <row r="24" spans="1:6" x14ac:dyDescent="0.35">
      <c r="A24" s="16">
        <v>22</v>
      </c>
      <c r="B24" s="17" t="s">
        <v>153</v>
      </c>
      <c r="C24" s="18" t="s">
        <v>154</v>
      </c>
      <c r="D24" s="19">
        <v>13125000</v>
      </c>
      <c r="E24" s="21"/>
      <c r="F24" s="24"/>
    </row>
    <row r="25" spans="1:6" x14ac:dyDescent="0.35">
      <c r="A25" s="16">
        <v>23</v>
      </c>
      <c r="B25" s="17" t="s">
        <v>155</v>
      </c>
      <c r="C25" s="18" t="s">
        <v>156</v>
      </c>
      <c r="D25" s="21"/>
      <c r="E25" s="19">
        <v>4800000</v>
      </c>
      <c r="F25" s="24"/>
    </row>
    <row r="26" spans="1:6" x14ac:dyDescent="0.35">
      <c r="A26" s="16">
        <v>24</v>
      </c>
      <c r="B26" s="17" t="s">
        <v>157</v>
      </c>
      <c r="C26" s="18" t="s">
        <v>158</v>
      </c>
      <c r="D26" s="19">
        <v>150000000</v>
      </c>
      <c r="E26" s="21"/>
      <c r="F26" s="24"/>
    </row>
    <row r="27" spans="1:6" x14ac:dyDescent="0.35">
      <c r="A27" s="16">
        <v>25</v>
      </c>
      <c r="B27" s="17" t="s">
        <v>159</v>
      </c>
      <c r="C27" s="18" t="s">
        <v>160</v>
      </c>
      <c r="D27" s="21"/>
      <c r="E27" s="19">
        <v>40000000</v>
      </c>
      <c r="F27" s="24"/>
    </row>
    <row r="28" spans="1:6" x14ac:dyDescent="0.35">
      <c r="A28" s="16">
        <v>26</v>
      </c>
      <c r="B28" s="17" t="s">
        <v>161</v>
      </c>
      <c r="C28" s="18" t="s">
        <v>162</v>
      </c>
      <c r="D28" s="19">
        <v>362026700</v>
      </c>
      <c r="E28" s="21"/>
      <c r="F28" s="24"/>
    </row>
    <row r="29" spans="1:6" x14ac:dyDescent="0.35">
      <c r="A29" s="16">
        <v>27</v>
      </c>
      <c r="B29" s="17" t="s">
        <v>163</v>
      </c>
      <c r="C29" s="18" t="s">
        <v>164</v>
      </c>
      <c r="D29" s="21"/>
      <c r="E29" s="19">
        <v>31126628</v>
      </c>
      <c r="F29" s="24"/>
    </row>
    <row r="30" spans="1:6" x14ac:dyDescent="0.45">
      <c r="A30" s="16">
        <v>28</v>
      </c>
      <c r="B30" s="17" t="s">
        <v>165</v>
      </c>
      <c r="C30" s="18" t="s">
        <v>166</v>
      </c>
      <c r="D30" s="19">
        <v>7350000</v>
      </c>
      <c r="E30" s="20" t="s">
        <v>3</v>
      </c>
      <c r="F30" s="24"/>
    </row>
    <row r="31" spans="1:6" x14ac:dyDescent="0.35">
      <c r="A31" s="16">
        <v>29</v>
      </c>
      <c r="B31" s="17" t="s">
        <v>167</v>
      </c>
      <c r="C31" s="18" t="s">
        <v>168</v>
      </c>
      <c r="D31" s="19">
        <v>10000000</v>
      </c>
      <c r="E31" s="21"/>
      <c r="F31" s="24"/>
    </row>
    <row r="32" spans="1:6" x14ac:dyDescent="0.45">
      <c r="A32" s="16">
        <v>30</v>
      </c>
      <c r="B32" s="17" t="s">
        <v>169</v>
      </c>
      <c r="C32" s="18" t="s">
        <v>170</v>
      </c>
      <c r="D32" s="19">
        <v>7000000</v>
      </c>
      <c r="E32" s="20" t="s">
        <v>3</v>
      </c>
      <c r="F32" s="24"/>
    </row>
    <row r="33" spans="1:6" x14ac:dyDescent="0.35">
      <c r="A33" s="16">
        <v>31</v>
      </c>
      <c r="B33" s="17" t="s">
        <v>171</v>
      </c>
      <c r="C33" s="18" t="s">
        <v>172</v>
      </c>
      <c r="D33" s="19">
        <v>20000000</v>
      </c>
      <c r="E33" s="21"/>
      <c r="F33" s="24"/>
    </row>
    <row r="34" spans="1:6" x14ac:dyDescent="0.45">
      <c r="A34" s="16">
        <v>32</v>
      </c>
      <c r="B34" s="17" t="s">
        <v>173</v>
      </c>
      <c r="C34" s="18" t="s">
        <v>174</v>
      </c>
      <c r="D34" s="20" t="s">
        <v>3</v>
      </c>
      <c r="E34" s="19">
        <v>1000000</v>
      </c>
      <c r="F34" s="24"/>
    </row>
    <row r="35" spans="1:6" x14ac:dyDescent="0.45">
      <c r="A35" s="16">
        <v>33</v>
      </c>
      <c r="B35" s="17" t="s">
        <v>175</v>
      </c>
      <c r="C35" s="18" t="s">
        <v>176</v>
      </c>
      <c r="D35" s="20" t="s">
        <v>3</v>
      </c>
      <c r="E35" s="19">
        <v>15000000</v>
      </c>
      <c r="F35" s="24"/>
    </row>
    <row r="36" spans="1:6" x14ac:dyDescent="0.45">
      <c r="A36" s="16">
        <v>34</v>
      </c>
      <c r="B36" s="17" t="s">
        <v>177</v>
      </c>
      <c r="C36" s="18" t="s">
        <v>178</v>
      </c>
      <c r="D36" s="20" t="s">
        <v>3</v>
      </c>
      <c r="E36" s="19">
        <v>295683986</v>
      </c>
      <c r="F36" s="24"/>
    </row>
    <row r="37" spans="1:6" x14ac:dyDescent="0.45">
      <c r="A37" s="16">
        <v>35</v>
      </c>
      <c r="B37" s="17" t="s">
        <v>179</v>
      </c>
      <c r="C37" s="18" t="s">
        <v>180</v>
      </c>
      <c r="D37" s="20" t="s">
        <v>3</v>
      </c>
      <c r="E37" s="19">
        <v>150000000</v>
      </c>
      <c r="F37" s="24"/>
    </row>
    <row r="38" spans="1:6" x14ac:dyDescent="0.45">
      <c r="A38" s="16">
        <v>36</v>
      </c>
      <c r="B38" s="17" t="s">
        <v>181</v>
      </c>
      <c r="C38" s="18" t="s">
        <v>182</v>
      </c>
      <c r="D38" s="20" t="s">
        <v>3</v>
      </c>
      <c r="E38" s="19">
        <v>10000000</v>
      </c>
      <c r="F38" s="24"/>
    </row>
    <row r="39" spans="1:6" x14ac:dyDescent="0.45">
      <c r="A39" s="16">
        <v>37</v>
      </c>
      <c r="B39" s="17" t="s">
        <v>183</v>
      </c>
      <c r="C39" s="18" t="s">
        <v>184</v>
      </c>
      <c r="D39" s="20" t="s">
        <v>3</v>
      </c>
      <c r="E39" s="19">
        <v>4800000</v>
      </c>
      <c r="F39" s="24"/>
    </row>
    <row r="40" spans="1:6" x14ac:dyDescent="0.45">
      <c r="A40" s="16">
        <v>38</v>
      </c>
      <c r="B40" s="17" t="s">
        <v>185</v>
      </c>
      <c r="C40" s="18" t="s">
        <v>186</v>
      </c>
      <c r="D40" s="20" t="s">
        <v>3</v>
      </c>
      <c r="E40" s="19">
        <v>3200000</v>
      </c>
      <c r="F40" s="24"/>
    </row>
    <row r="41" spans="1:6" x14ac:dyDescent="0.45">
      <c r="A41" s="16">
        <v>39</v>
      </c>
      <c r="B41" s="17" t="s">
        <v>187</v>
      </c>
      <c r="C41" s="18" t="s">
        <v>188</v>
      </c>
      <c r="D41" s="20" t="s">
        <v>3</v>
      </c>
      <c r="E41" s="19">
        <v>20000000</v>
      </c>
      <c r="F41" s="24"/>
    </row>
    <row r="42" spans="1:6" x14ac:dyDescent="0.45">
      <c r="A42" s="16">
        <v>40</v>
      </c>
      <c r="B42" s="17" t="s">
        <v>189</v>
      </c>
      <c r="C42" s="18" t="s">
        <v>190</v>
      </c>
      <c r="D42" s="20" t="s">
        <v>3</v>
      </c>
      <c r="E42" s="19">
        <v>15000000</v>
      </c>
      <c r="F42" s="24"/>
    </row>
    <row r="43" spans="1:6" x14ac:dyDescent="0.45">
      <c r="A43" s="16">
        <v>41</v>
      </c>
      <c r="B43" s="17" t="s">
        <v>191</v>
      </c>
      <c r="C43" s="18" t="s">
        <v>192</v>
      </c>
      <c r="D43" s="20" t="s">
        <v>3</v>
      </c>
      <c r="E43" s="19">
        <v>3000000</v>
      </c>
      <c r="F43" s="24"/>
    </row>
    <row r="44" spans="1:6" x14ac:dyDescent="0.45">
      <c r="A44" s="16">
        <v>42</v>
      </c>
      <c r="B44" s="17" t="s">
        <v>193</v>
      </c>
      <c r="C44" s="18" t="s">
        <v>194</v>
      </c>
      <c r="D44" s="20" t="s">
        <v>3</v>
      </c>
      <c r="E44" s="19">
        <v>5200000</v>
      </c>
      <c r="F44" s="24"/>
    </row>
    <row r="45" spans="1:6" x14ac:dyDescent="0.45">
      <c r="A45" s="16">
        <v>43</v>
      </c>
      <c r="B45" s="17" t="s">
        <v>195</v>
      </c>
      <c r="C45" s="18" t="s">
        <v>196</v>
      </c>
      <c r="D45" s="20" t="s">
        <v>3</v>
      </c>
      <c r="E45" s="19">
        <v>700000</v>
      </c>
      <c r="F45" s="24"/>
    </row>
    <row r="46" spans="1:6" x14ac:dyDescent="0.45">
      <c r="A46" s="16">
        <v>44</v>
      </c>
      <c r="B46" s="17" t="s">
        <v>197</v>
      </c>
      <c r="C46" s="18" t="s">
        <v>198</v>
      </c>
      <c r="D46" s="20" t="s">
        <v>3</v>
      </c>
      <c r="E46" s="19">
        <v>4000000</v>
      </c>
      <c r="F46" s="24"/>
    </row>
    <row r="47" spans="1:6" x14ac:dyDescent="0.45">
      <c r="A47" s="16">
        <v>45</v>
      </c>
      <c r="B47" s="17" t="s">
        <v>199</v>
      </c>
      <c r="C47" s="18" t="s">
        <v>200</v>
      </c>
      <c r="D47" s="20" t="s">
        <v>3</v>
      </c>
      <c r="E47" s="19">
        <v>6800000</v>
      </c>
      <c r="F47" s="24"/>
    </row>
    <row r="48" spans="1:6" x14ac:dyDescent="0.45">
      <c r="A48" s="16">
        <v>46</v>
      </c>
      <c r="B48" s="17" t="s">
        <v>201</v>
      </c>
      <c r="C48" s="18" t="s">
        <v>202</v>
      </c>
      <c r="D48" s="20" t="s">
        <v>3</v>
      </c>
      <c r="E48" s="19">
        <v>3200000</v>
      </c>
      <c r="F48" s="24"/>
    </row>
    <row r="49" spans="1:6" x14ac:dyDescent="0.35">
      <c r="A49" s="16">
        <v>47</v>
      </c>
      <c r="B49" s="17" t="s">
        <v>203</v>
      </c>
      <c r="C49" s="18" t="s">
        <v>204</v>
      </c>
      <c r="D49" s="21"/>
      <c r="E49" s="19">
        <v>30000000</v>
      </c>
      <c r="F49" s="24"/>
    </row>
    <row r="50" spans="1:6" x14ac:dyDescent="0.35">
      <c r="A50" s="16">
        <v>48</v>
      </c>
      <c r="B50" s="17" t="s">
        <v>205</v>
      </c>
      <c r="C50" s="18" t="s">
        <v>206</v>
      </c>
      <c r="D50" s="21"/>
      <c r="E50" s="19">
        <v>320000000</v>
      </c>
      <c r="F50" s="24"/>
    </row>
    <row r="51" spans="1:6" x14ac:dyDescent="0.45">
      <c r="A51" s="16">
        <v>49</v>
      </c>
      <c r="B51" s="17" t="s">
        <v>207</v>
      </c>
      <c r="C51" s="18" t="s">
        <v>208</v>
      </c>
      <c r="D51" s="20" t="s">
        <v>3</v>
      </c>
      <c r="E51" s="19">
        <v>55000000</v>
      </c>
      <c r="F51" s="24"/>
    </row>
    <row r="52" spans="1:6" x14ac:dyDescent="0.45">
      <c r="A52" s="16">
        <v>50</v>
      </c>
      <c r="B52" s="17" t="s">
        <v>209</v>
      </c>
      <c r="C52" s="18" t="s">
        <v>210</v>
      </c>
      <c r="D52" s="20" t="s">
        <v>3</v>
      </c>
      <c r="E52" s="19">
        <v>400000000</v>
      </c>
      <c r="F52" s="24"/>
    </row>
    <row r="53" spans="1:6" x14ac:dyDescent="0.45">
      <c r="A53" s="16">
        <v>51</v>
      </c>
      <c r="B53" s="17" t="s">
        <v>211</v>
      </c>
      <c r="C53" s="18" t="s">
        <v>212</v>
      </c>
      <c r="D53" s="20" t="s">
        <v>3</v>
      </c>
      <c r="E53" s="19">
        <v>43000000</v>
      </c>
      <c r="F53" s="24"/>
    </row>
    <row r="54" spans="1:6" x14ac:dyDescent="0.45">
      <c r="A54" s="16">
        <v>52</v>
      </c>
      <c r="B54" s="17" t="s">
        <v>213</v>
      </c>
      <c r="C54" s="18" t="s">
        <v>214</v>
      </c>
      <c r="D54" s="20" t="s">
        <v>3</v>
      </c>
      <c r="E54" s="19">
        <v>340017994</v>
      </c>
      <c r="F54" s="24"/>
    </row>
    <row r="55" spans="1:6" x14ac:dyDescent="0.45">
      <c r="A55" s="16">
        <v>53</v>
      </c>
      <c r="B55" s="17" t="s">
        <v>215</v>
      </c>
      <c r="C55" s="18" t="s">
        <v>216</v>
      </c>
      <c r="D55" s="20" t="s">
        <v>3</v>
      </c>
      <c r="E55" s="20">
        <v>370391094</v>
      </c>
      <c r="F55" s="24"/>
    </row>
    <row r="56" spans="1:6" x14ac:dyDescent="0.45">
      <c r="A56" s="14"/>
      <c r="B56" s="14"/>
      <c r="C56" s="22" t="s">
        <v>4</v>
      </c>
      <c r="D56" s="23">
        <f>SUM(D3:D55)</f>
        <v>2214419702</v>
      </c>
      <c r="E56" s="23">
        <f>SUM(E3:E55)</f>
        <v>2214419702</v>
      </c>
    </row>
    <row r="58" spans="1:6" x14ac:dyDescent="0.45">
      <c r="E58" s="5">
        <f>+D56-E56</f>
        <v>0</v>
      </c>
    </row>
  </sheetData>
  <mergeCells count="3">
    <mergeCell ref="B1:B2"/>
    <mergeCell ref="C1:C2"/>
    <mergeCell ref="D1:E1"/>
  </mergeCells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41E03-B747-48C5-9B94-59D36E115A2F}">
  <dimension ref="B2:H36"/>
  <sheetViews>
    <sheetView zoomScale="70" zoomScaleNormal="70" workbookViewId="0">
      <selection activeCell="C6" sqref="C6"/>
    </sheetView>
  </sheetViews>
  <sheetFormatPr baseColWidth="10" defaultColWidth="10.86328125" defaultRowHeight="18.75" x14ac:dyDescent="0.5"/>
  <cols>
    <col min="1" max="1" width="3.53125" style="3" customWidth="1"/>
    <col min="2" max="2" width="10.1328125" style="3" bestFit="1" customWidth="1"/>
    <col min="3" max="3" width="85.796875" style="3" customWidth="1"/>
    <col min="4" max="4" width="25" style="3" bestFit="1" customWidth="1"/>
    <col min="5" max="5" width="3" style="3" customWidth="1"/>
    <col min="6" max="6" width="10" style="3" bestFit="1" customWidth="1"/>
    <col min="7" max="7" width="76.46484375" style="3" customWidth="1"/>
    <col min="8" max="8" width="25" style="3" bestFit="1" customWidth="1"/>
    <col min="9" max="16384" width="10.86328125" style="3"/>
  </cols>
  <sheetData>
    <row r="2" spans="2:8" x14ac:dyDescent="0.5">
      <c r="B2" s="8"/>
      <c r="C2" s="9" t="s">
        <v>63</v>
      </c>
      <c r="D2" s="37" t="s">
        <v>217</v>
      </c>
      <c r="E2" s="7"/>
      <c r="F2" s="8"/>
      <c r="G2" s="9" t="s">
        <v>64</v>
      </c>
      <c r="H2" s="37" t="s">
        <v>217</v>
      </c>
    </row>
    <row r="3" spans="2:8" x14ac:dyDescent="0.5">
      <c r="B3" s="8"/>
      <c r="C3" s="9" t="s">
        <v>65</v>
      </c>
      <c r="D3" s="8"/>
      <c r="E3" s="7"/>
      <c r="F3" s="8"/>
      <c r="G3" s="9" t="s">
        <v>66</v>
      </c>
      <c r="H3" s="8"/>
    </row>
    <row r="4" spans="2:8" x14ac:dyDescent="0.5">
      <c r="B4" s="8"/>
      <c r="C4" s="9"/>
      <c r="D4" s="8"/>
      <c r="E4" s="7"/>
      <c r="F4" s="8"/>
      <c r="G4" s="9"/>
      <c r="H4" s="8"/>
    </row>
    <row r="5" spans="2:8" ht="30.6" customHeight="1" x14ac:dyDescent="0.5">
      <c r="B5" s="8">
        <v>11010</v>
      </c>
      <c r="C5" s="8" t="s">
        <v>67</v>
      </c>
      <c r="D5" s="10"/>
      <c r="E5" s="7"/>
      <c r="F5" s="8">
        <v>21010</v>
      </c>
      <c r="G5" s="8" t="s">
        <v>68</v>
      </c>
      <c r="H5" s="10"/>
    </row>
    <row r="6" spans="2:8" ht="30" customHeight="1" x14ac:dyDescent="0.5">
      <c r="B6" s="8">
        <v>11050</v>
      </c>
      <c r="C6" s="8" t="s">
        <v>69</v>
      </c>
      <c r="D6" s="10"/>
      <c r="E6" s="7"/>
      <c r="F6" s="8">
        <v>21020</v>
      </c>
      <c r="G6" s="8" t="s">
        <v>70</v>
      </c>
      <c r="H6" s="10"/>
    </row>
    <row r="7" spans="2:8" ht="30" customHeight="1" x14ac:dyDescent="0.5">
      <c r="B7" s="8">
        <v>11060</v>
      </c>
      <c r="C7" s="8" t="s">
        <v>71</v>
      </c>
      <c r="D7" s="10"/>
      <c r="E7" s="7"/>
      <c r="F7" s="8">
        <v>21040</v>
      </c>
      <c r="G7" s="8" t="s">
        <v>72</v>
      </c>
      <c r="H7" s="8"/>
    </row>
    <row r="8" spans="2:8" ht="30" customHeight="1" x14ac:dyDescent="0.5">
      <c r="B8" s="8">
        <v>11070</v>
      </c>
      <c r="C8" s="8" t="s">
        <v>73</v>
      </c>
      <c r="D8" s="10"/>
      <c r="E8" s="7"/>
      <c r="F8" s="8">
        <v>21050</v>
      </c>
      <c r="G8" s="8" t="s">
        <v>74</v>
      </c>
      <c r="H8" s="10"/>
    </row>
    <row r="9" spans="2:8" ht="30" customHeight="1" x14ac:dyDescent="0.5">
      <c r="B9" s="8">
        <v>11080</v>
      </c>
      <c r="C9" s="8" t="s">
        <v>75</v>
      </c>
      <c r="D9" s="10"/>
      <c r="E9" s="7"/>
      <c r="F9" s="8">
        <v>21060</v>
      </c>
      <c r="G9" s="8" t="s">
        <v>76</v>
      </c>
      <c r="H9" s="10"/>
    </row>
    <row r="10" spans="2:8" ht="30" customHeight="1" x14ac:dyDescent="0.5">
      <c r="B10" s="8">
        <v>11090</v>
      </c>
      <c r="C10" s="8" t="s">
        <v>77</v>
      </c>
      <c r="D10" s="10"/>
      <c r="E10" s="7"/>
      <c r="F10" s="8">
        <v>21070</v>
      </c>
      <c r="G10" s="8" t="s">
        <v>78</v>
      </c>
      <c r="H10" s="10"/>
    </row>
    <row r="11" spans="2:8" ht="30" customHeight="1" x14ac:dyDescent="0.5">
      <c r="B11" s="8">
        <v>11100</v>
      </c>
      <c r="C11" s="8" t="s">
        <v>79</v>
      </c>
      <c r="D11" s="10"/>
      <c r="E11" s="7"/>
      <c r="F11" s="8">
        <v>21080</v>
      </c>
      <c r="G11" s="8" t="s">
        <v>80</v>
      </c>
      <c r="H11" s="8"/>
    </row>
    <row r="12" spans="2:8" ht="30" customHeight="1" x14ac:dyDescent="0.5">
      <c r="B12" s="8">
        <v>11110</v>
      </c>
      <c r="C12" s="8" t="s">
        <v>81</v>
      </c>
      <c r="D12" s="10"/>
      <c r="E12" s="7"/>
      <c r="F12" s="9"/>
      <c r="G12" s="9"/>
      <c r="H12" s="9"/>
    </row>
    <row r="13" spans="2:8" ht="30" customHeight="1" x14ac:dyDescent="0.5">
      <c r="B13" s="38"/>
      <c r="C13" s="39" t="s">
        <v>82</v>
      </c>
      <c r="D13" s="40"/>
      <c r="E13" s="7"/>
      <c r="F13" s="38"/>
      <c r="G13" s="41" t="s">
        <v>83</v>
      </c>
      <c r="H13" s="40"/>
    </row>
    <row r="14" spans="2:8" ht="5.25" customHeight="1" x14ac:dyDescent="0.5">
      <c r="B14" s="8"/>
      <c r="C14" s="11"/>
      <c r="D14" s="8"/>
      <c r="E14" s="7"/>
      <c r="F14" s="8"/>
      <c r="G14" s="9"/>
      <c r="H14" s="9"/>
    </row>
    <row r="15" spans="2:8" ht="30" customHeight="1" x14ac:dyDescent="0.5">
      <c r="B15" s="8"/>
      <c r="C15" s="8"/>
      <c r="D15" s="8"/>
      <c r="E15" s="7"/>
      <c r="F15" s="8"/>
      <c r="G15" s="9" t="s">
        <v>84</v>
      </c>
      <c r="H15" s="8"/>
    </row>
    <row r="16" spans="2:8" ht="30" customHeight="1" x14ac:dyDescent="0.5">
      <c r="B16" s="8"/>
      <c r="C16" s="9"/>
      <c r="D16" s="8"/>
      <c r="E16" s="7"/>
      <c r="F16" s="8">
        <v>22010</v>
      </c>
      <c r="G16" s="8" t="s">
        <v>85</v>
      </c>
      <c r="H16" s="8"/>
    </row>
    <row r="17" spans="2:8" ht="30" customHeight="1" x14ac:dyDescent="0.5">
      <c r="B17" s="8"/>
      <c r="C17" s="9" t="s">
        <v>86</v>
      </c>
      <c r="D17" s="8"/>
      <c r="E17" s="7"/>
      <c r="F17" s="8">
        <v>22020</v>
      </c>
      <c r="G17" s="8" t="s">
        <v>87</v>
      </c>
      <c r="H17" s="8"/>
    </row>
    <row r="18" spans="2:8" ht="30" customHeight="1" x14ac:dyDescent="0.5">
      <c r="B18" s="8">
        <v>12010</v>
      </c>
      <c r="C18" s="8" t="s">
        <v>88</v>
      </c>
      <c r="D18" s="10"/>
      <c r="E18" s="7"/>
      <c r="F18" s="8">
        <v>22040</v>
      </c>
      <c r="G18" s="8" t="s">
        <v>89</v>
      </c>
      <c r="H18" s="8"/>
    </row>
    <row r="19" spans="2:8" ht="30" customHeight="1" x14ac:dyDescent="0.5">
      <c r="B19" s="8">
        <v>12040</v>
      </c>
      <c r="C19" s="8" t="s">
        <v>90</v>
      </c>
      <c r="D19" s="8"/>
      <c r="E19" s="7"/>
      <c r="F19" s="8">
        <v>22050</v>
      </c>
      <c r="G19" s="8" t="s">
        <v>91</v>
      </c>
      <c r="H19" s="8"/>
    </row>
    <row r="20" spans="2:8" ht="30" customHeight="1" x14ac:dyDescent="0.5">
      <c r="B20" s="8">
        <v>12050</v>
      </c>
      <c r="C20" s="8" t="s">
        <v>92</v>
      </c>
      <c r="D20" s="8"/>
      <c r="E20" s="7"/>
      <c r="F20" s="8">
        <v>22060</v>
      </c>
      <c r="G20" s="8" t="s">
        <v>93</v>
      </c>
      <c r="H20" s="10"/>
    </row>
    <row r="21" spans="2:8" ht="30" customHeight="1" x14ac:dyDescent="0.5">
      <c r="B21" s="8">
        <v>12060</v>
      </c>
      <c r="C21" s="8" t="s">
        <v>94</v>
      </c>
      <c r="D21" s="8"/>
      <c r="E21" s="7"/>
      <c r="F21" s="8">
        <v>22070</v>
      </c>
      <c r="G21" s="8" t="s">
        <v>95</v>
      </c>
      <c r="H21" s="8"/>
    </row>
    <row r="22" spans="2:8" ht="30" customHeight="1" x14ac:dyDescent="0.5">
      <c r="B22" s="8">
        <v>12070</v>
      </c>
      <c r="C22" s="8" t="s">
        <v>96</v>
      </c>
      <c r="D22" s="13"/>
      <c r="E22" s="7"/>
      <c r="F22" s="38"/>
      <c r="G22" s="41" t="s">
        <v>97</v>
      </c>
      <c r="H22" s="40"/>
    </row>
    <row r="23" spans="2:8" ht="30" customHeight="1" x14ac:dyDescent="0.5">
      <c r="B23" s="8">
        <v>12080</v>
      </c>
      <c r="C23" s="8" t="s">
        <v>98</v>
      </c>
      <c r="D23" s="10"/>
      <c r="E23" s="7"/>
      <c r="F23" s="8"/>
      <c r="G23" s="9"/>
      <c r="H23" s="9"/>
    </row>
    <row r="24" spans="2:8" ht="30" customHeight="1" x14ac:dyDescent="0.5">
      <c r="B24" s="8">
        <v>12090</v>
      </c>
      <c r="C24" s="8" t="s">
        <v>99</v>
      </c>
      <c r="D24" s="8"/>
      <c r="E24" s="7"/>
      <c r="F24" s="38"/>
      <c r="G24" s="41" t="s">
        <v>100</v>
      </c>
      <c r="H24" s="40"/>
    </row>
    <row r="25" spans="2:8" ht="30" customHeight="1" x14ac:dyDescent="0.5">
      <c r="B25" s="8">
        <v>12100</v>
      </c>
      <c r="C25" s="8" t="s">
        <v>101</v>
      </c>
      <c r="D25" s="10"/>
      <c r="E25" s="7"/>
      <c r="F25" s="8"/>
      <c r="G25" s="9"/>
      <c r="H25" s="9"/>
    </row>
    <row r="26" spans="2:8" ht="30" customHeight="1" x14ac:dyDescent="0.5">
      <c r="B26" s="8">
        <v>12105</v>
      </c>
      <c r="C26" s="8" t="s">
        <v>219</v>
      </c>
      <c r="D26" s="10"/>
      <c r="E26" s="7"/>
      <c r="F26" s="8"/>
      <c r="G26" s="9" t="s">
        <v>8</v>
      </c>
      <c r="H26" s="9"/>
    </row>
    <row r="27" spans="2:8" ht="30" customHeight="1" x14ac:dyDescent="0.5">
      <c r="B27" s="8">
        <v>12110</v>
      </c>
      <c r="C27" s="8" t="s">
        <v>102</v>
      </c>
      <c r="D27" s="8"/>
      <c r="E27" s="7"/>
      <c r="F27" s="8">
        <v>23010</v>
      </c>
      <c r="G27" s="8" t="s">
        <v>104</v>
      </c>
      <c r="H27" s="12"/>
    </row>
    <row r="28" spans="2:8" ht="30" customHeight="1" x14ac:dyDescent="0.5">
      <c r="B28" s="8">
        <v>12120</v>
      </c>
      <c r="C28" s="8" t="s">
        <v>103</v>
      </c>
      <c r="D28" s="10"/>
      <c r="E28" s="7"/>
      <c r="F28" s="8">
        <v>23020</v>
      </c>
      <c r="G28" s="8" t="s">
        <v>106</v>
      </c>
      <c r="H28" s="10"/>
    </row>
    <row r="29" spans="2:8" ht="30" customHeight="1" x14ac:dyDescent="0.5">
      <c r="B29" s="8">
        <v>12130</v>
      </c>
      <c r="C29" s="8" t="s">
        <v>105</v>
      </c>
      <c r="D29" s="10"/>
      <c r="E29" s="7"/>
      <c r="F29" s="8">
        <v>23040</v>
      </c>
      <c r="G29" s="8" t="s">
        <v>107</v>
      </c>
      <c r="H29" s="8"/>
    </row>
    <row r="30" spans="2:8" ht="30" customHeight="1" x14ac:dyDescent="0.5">
      <c r="B30" s="8"/>
      <c r="C30" s="8"/>
      <c r="D30" s="8"/>
      <c r="E30" s="7"/>
      <c r="F30" s="8">
        <v>23050</v>
      </c>
      <c r="G30" s="8" t="s">
        <v>108</v>
      </c>
      <c r="H30" s="8"/>
    </row>
    <row r="31" spans="2:8" ht="30" customHeight="1" x14ac:dyDescent="0.5">
      <c r="B31" s="38"/>
      <c r="C31" s="41" t="s">
        <v>82</v>
      </c>
      <c r="D31" s="40"/>
      <c r="E31" s="7"/>
      <c r="F31" s="42"/>
      <c r="G31" s="42" t="s">
        <v>222</v>
      </c>
      <c r="H31" s="40"/>
    </row>
    <row r="32" spans="2:8" ht="5.25" customHeight="1" x14ac:dyDescent="0.5">
      <c r="B32" s="8"/>
      <c r="C32" s="9"/>
      <c r="D32" s="12"/>
      <c r="E32" s="7"/>
      <c r="F32" s="8"/>
      <c r="G32" s="8"/>
      <c r="H32" s="10"/>
    </row>
    <row r="33" spans="2:8" ht="30" customHeight="1" x14ac:dyDescent="0.5">
      <c r="B33" s="38"/>
      <c r="C33" s="41" t="s">
        <v>109</v>
      </c>
      <c r="D33" s="40"/>
      <c r="E33" s="7"/>
      <c r="F33" s="38"/>
      <c r="G33" s="41" t="s">
        <v>100</v>
      </c>
      <c r="H33" s="40"/>
    </row>
    <row r="36" spans="2:8" ht="30" customHeight="1" x14ac:dyDescent="0.5">
      <c r="G36" s="25" t="s">
        <v>110</v>
      </c>
      <c r="H36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ACBF-9A26-4374-A01C-AFA21A234AD9}">
  <dimension ref="B2:F44"/>
  <sheetViews>
    <sheetView workbookViewId="0">
      <selection activeCell="E29" sqref="E29"/>
    </sheetView>
  </sheetViews>
  <sheetFormatPr baseColWidth="10" defaultColWidth="8.796875" defaultRowHeight="12.75" x14ac:dyDescent="0.45"/>
  <cols>
    <col min="1" max="1" width="8.796875" style="4"/>
    <col min="2" max="2" width="3.19921875" style="4" bestFit="1" customWidth="1"/>
    <col min="3" max="3" width="43.33203125" style="4" bestFit="1" customWidth="1"/>
    <col min="4" max="5" width="17.19921875" style="4" bestFit="1" customWidth="1"/>
    <col min="6" max="6" width="48.796875" style="4" customWidth="1"/>
    <col min="7" max="16384" width="8.796875" style="4"/>
  </cols>
  <sheetData>
    <row r="2" spans="2:6" x14ac:dyDescent="0.45">
      <c r="B2" s="105" t="s">
        <v>5</v>
      </c>
      <c r="C2" s="104" t="s">
        <v>112</v>
      </c>
      <c r="D2" s="103" t="s">
        <v>113</v>
      </c>
      <c r="E2" s="103"/>
    </row>
    <row r="3" spans="2:6" ht="15" x14ac:dyDescent="0.4">
      <c r="B3" s="106"/>
      <c r="C3" s="104"/>
      <c r="D3" s="36" t="s">
        <v>6</v>
      </c>
      <c r="E3" s="36" t="s">
        <v>7</v>
      </c>
      <c r="F3" s="6" t="s">
        <v>218</v>
      </c>
    </row>
    <row r="4" spans="2:6" x14ac:dyDescent="0.45">
      <c r="B4" s="16">
        <v>1</v>
      </c>
      <c r="C4" s="18" t="s">
        <v>115</v>
      </c>
      <c r="D4" s="19">
        <v>400000</v>
      </c>
      <c r="E4" s="20" t="s">
        <v>3</v>
      </c>
      <c r="F4" s="24"/>
    </row>
    <row r="5" spans="2:6" x14ac:dyDescent="0.45">
      <c r="B5" s="16">
        <v>2</v>
      </c>
      <c r="C5" s="18" t="s">
        <v>117</v>
      </c>
      <c r="D5" s="19">
        <v>600000</v>
      </c>
      <c r="E5" s="20" t="s">
        <v>3</v>
      </c>
      <c r="F5" s="24"/>
    </row>
    <row r="6" spans="2:6" x14ac:dyDescent="0.45">
      <c r="B6" s="16">
        <v>3</v>
      </c>
      <c r="C6" s="18" t="s">
        <v>9</v>
      </c>
      <c r="D6" s="19">
        <v>21000000</v>
      </c>
      <c r="E6" s="20" t="s">
        <v>3</v>
      </c>
      <c r="F6" s="24"/>
    </row>
    <row r="7" spans="2:6" x14ac:dyDescent="0.45">
      <c r="B7" s="16">
        <v>4</v>
      </c>
      <c r="C7" s="18" t="s">
        <v>122</v>
      </c>
      <c r="D7" s="19">
        <v>121000000</v>
      </c>
      <c r="E7" s="20" t="s">
        <v>3</v>
      </c>
      <c r="F7" s="24"/>
    </row>
    <row r="8" spans="2:6" x14ac:dyDescent="0.35">
      <c r="B8" s="16">
        <v>5</v>
      </c>
      <c r="C8" s="18" t="s">
        <v>124</v>
      </c>
      <c r="D8" s="19">
        <v>21000000</v>
      </c>
      <c r="E8" s="21"/>
      <c r="F8" s="24"/>
    </row>
    <row r="9" spans="2:6" x14ac:dyDescent="0.35">
      <c r="B9" s="16">
        <v>6</v>
      </c>
      <c r="C9" s="18" t="s">
        <v>223</v>
      </c>
      <c r="D9" s="19">
        <v>13797000</v>
      </c>
      <c r="E9" s="21"/>
      <c r="F9" s="24"/>
    </row>
    <row r="10" spans="2:6" ht="12.6" customHeight="1" x14ac:dyDescent="0.35">
      <c r="B10" s="16">
        <v>7</v>
      </c>
      <c r="C10" s="18" t="s">
        <v>224</v>
      </c>
      <c r="D10" s="19">
        <v>23667000</v>
      </c>
      <c r="E10" s="21"/>
      <c r="F10" s="24"/>
    </row>
    <row r="11" spans="2:6" x14ac:dyDescent="0.45">
      <c r="B11" s="16">
        <v>8</v>
      </c>
      <c r="C11" s="18" t="s">
        <v>129</v>
      </c>
      <c r="D11" s="19">
        <v>280000000</v>
      </c>
      <c r="E11" s="20" t="s">
        <v>3</v>
      </c>
      <c r="F11" s="24"/>
    </row>
    <row r="12" spans="2:6" x14ac:dyDescent="0.35">
      <c r="B12" s="16">
        <v>9</v>
      </c>
      <c r="C12" s="18" t="s">
        <v>131</v>
      </c>
      <c r="D12" s="21"/>
      <c r="E12" s="19">
        <v>15000000</v>
      </c>
      <c r="F12" s="24"/>
    </row>
    <row r="13" spans="2:6" x14ac:dyDescent="0.45">
      <c r="B13" s="16">
        <v>10</v>
      </c>
      <c r="C13" s="18" t="s">
        <v>133</v>
      </c>
      <c r="D13" s="19">
        <v>5000000</v>
      </c>
      <c r="E13" s="20" t="s">
        <v>3</v>
      </c>
      <c r="F13" s="24"/>
    </row>
    <row r="14" spans="2:6" x14ac:dyDescent="0.45">
      <c r="B14" s="16">
        <v>11</v>
      </c>
      <c r="C14" s="18" t="s">
        <v>135</v>
      </c>
      <c r="D14" s="19">
        <v>4000000</v>
      </c>
      <c r="E14" s="20" t="s">
        <v>3</v>
      </c>
      <c r="F14" s="24"/>
    </row>
    <row r="15" spans="2:6" x14ac:dyDescent="0.45">
      <c r="B15" s="16">
        <v>12</v>
      </c>
      <c r="C15" s="18" t="s">
        <v>137</v>
      </c>
      <c r="D15" s="19">
        <v>7000000</v>
      </c>
      <c r="E15" s="20" t="s">
        <v>3</v>
      </c>
      <c r="F15" s="24"/>
    </row>
    <row r="16" spans="2:6" x14ac:dyDescent="0.45">
      <c r="B16" s="16">
        <v>13</v>
      </c>
      <c r="C16" s="18" t="s">
        <v>139</v>
      </c>
      <c r="D16" s="19">
        <v>120000000</v>
      </c>
      <c r="E16" s="20" t="s">
        <v>3</v>
      </c>
      <c r="F16" s="24"/>
    </row>
    <row r="17" spans="2:6" x14ac:dyDescent="0.45">
      <c r="B17" s="16">
        <v>14</v>
      </c>
      <c r="C17" s="18" t="s">
        <v>143</v>
      </c>
      <c r="D17" s="19">
        <v>47250000</v>
      </c>
      <c r="E17" s="20" t="s">
        <v>3</v>
      </c>
      <c r="F17" s="24"/>
    </row>
    <row r="18" spans="2:6" x14ac:dyDescent="0.45">
      <c r="B18" s="16">
        <v>15</v>
      </c>
      <c r="C18" s="18" t="s">
        <v>145</v>
      </c>
      <c r="D18" s="19">
        <v>1000000</v>
      </c>
      <c r="E18" s="20" t="s">
        <v>3</v>
      </c>
      <c r="F18" s="24"/>
    </row>
    <row r="19" spans="2:6" x14ac:dyDescent="0.45">
      <c r="B19" s="16">
        <v>16</v>
      </c>
      <c r="C19" s="18" t="s">
        <v>147</v>
      </c>
      <c r="D19" s="19">
        <v>80000000</v>
      </c>
      <c r="E19" s="20" t="s">
        <v>3</v>
      </c>
      <c r="F19" s="24"/>
    </row>
    <row r="20" spans="2:6" x14ac:dyDescent="0.35">
      <c r="B20" s="16">
        <v>17</v>
      </c>
      <c r="C20" s="18" t="s">
        <v>150</v>
      </c>
      <c r="D20" s="19">
        <v>126000000</v>
      </c>
      <c r="E20" s="21"/>
      <c r="F20" s="24"/>
    </row>
    <row r="21" spans="2:6" x14ac:dyDescent="0.35">
      <c r="B21" s="16">
        <v>18</v>
      </c>
      <c r="C21" s="18" t="s">
        <v>152</v>
      </c>
      <c r="D21" s="21"/>
      <c r="E21" s="19">
        <v>27500000</v>
      </c>
      <c r="F21" s="24"/>
    </row>
    <row r="22" spans="2:6" x14ac:dyDescent="0.35">
      <c r="B22" s="16">
        <v>19</v>
      </c>
      <c r="C22" s="18" t="s">
        <v>158</v>
      </c>
      <c r="D22" s="19">
        <v>150000000</v>
      </c>
      <c r="E22" s="21"/>
      <c r="F22" s="24"/>
    </row>
    <row r="23" spans="2:6" x14ac:dyDescent="0.35">
      <c r="B23" s="16">
        <v>20</v>
      </c>
      <c r="C23" s="18" t="s">
        <v>160</v>
      </c>
      <c r="D23" s="21"/>
      <c r="E23" s="19">
        <v>40000000</v>
      </c>
      <c r="F23" s="24"/>
    </row>
    <row r="24" spans="2:6" x14ac:dyDescent="0.35">
      <c r="B24" s="16">
        <v>21</v>
      </c>
      <c r="C24" s="18" t="s">
        <v>162</v>
      </c>
      <c r="D24" s="19">
        <v>362026700</v>
      </c>
      <c r="E24" s="21"/>
      <c r="F24" s="24"/>
    </row>
    <row r="25" spans="2:6" x14ac:dyDescent="0.35">
      <c r="B25" s="16">
        <v>22</v>
      </c>
      <c r="C25" s="18" t="s">
        <v>164</v>
      </c>
      <c r="D25" s="21"/>
      <c r="E25" s="19">
        <v>31126628</v>
      </c>
      <c r="F25" s="24"/>
    </row>
    <row r="26" spans="2:6" x14ac:dyDescent="0.45">
      <c r="B26" s="16">
        <v>23</v>
      </c>
      <c r="C26" s="18" t="s">
        <v>166</v>
      </c>
      <c r="D26" s="19">
        <v>7350000</v>
      </c>
      <c r="E26" s="20" t="s">
        <v>3</v>
      </c>
      <c r="F26" s="24"/>
    </row>
    <row r="27" spans="2:6" x14ac:dyDescent="0.45">
      <c r="B27" s="16">
        <v>24</v>
      </c>
      <c r="C27" s="18" t="s">
        <v>170</v>
      </c>
      <c r="D27" s="19">
        <v>7000000</v>
      </c>
      <c r="E27" s="20" t="s">
        <v>3</v>
      </c>
      <c r="F27" s="24"/>
    </row>
    <row r="28" spans="2:6" x14ac:dyDescent="0.35">
      <c r="B28" s="16">
        <v>25</v>
      </c>
      <c r="C28" s="18" t="s">
        <v>172</v>
      </c>
      <c r="D28" s="19">
        <v>20000000</v>
      </c>
      <c r="E28" s="21"/>
      <c r="F28" s="24"/>
    </row>
    <row r="29" spans="2:6" x14ac:dyDescent="0.45">
      <c r="B29" s="16">
        <v>26</v>
      </c>
      <c r="C29" s="18" t="s">
        <v>174</v>
      </c>
      <c r="D29" s="20" t="s">
        <v>3</v>
      </c>
      <c r="E29" s="19">
        <v>10000000</v>
      </c>
      <c r="F29" s="24"/>
    </row>
    <row r="30" spans="2:6" x14ac:dyDescent="0.45">
      <c r="B30" s="16">
        <v>27</v>
      </c>
      <c r="C30" s="18" t="s">
        <v>176</v>
      </c>
      <c r="D30" s="20" t="s">
        <v>3</v>
      </c>
      <c r="E30" s="19">
        <v>150000000</v>
      </c>
      <c r="F30" s="24"/>
    </row>
    <row r="31" spans="2:6" x14ac:dyDescent="0.45">
      <c r="B31" s="16">
        <v>28</v>
      </c>
      <c r="C31" s="18" t="s">
        <v>178</v>
      </c>
      <c r="D31" s="20" t="s">
        <v>3</v>
      </c>
      <c r="E31" s="19">
        <v>295683986</v>
      </c>
      <c r="F31" s="24"/>
    </row>
    <row r="32" spans="2:6" x14ac:dyDescent="0.45">
      <c r="B32" s="16">
        <v>29</v>
      </c>
      <c r="C32" s="18" t="s">
        <v>180</v>
      </c>
      <c r="D32" s="20" t="s">
        <v>3</v>
      </c>
      <c r="E32" s="19">
        <v>20000000</v>
      </c>
      <c r="F32" s="24"/>
    </row>
    <row r="33" spans="2:6" x14ac:dyDescent="0.45">
      <c r="B33" s="16">
        <v>30</v>
      </c>
      <c r="C33" s="18" t="s">
        <v>188</v>
      </c>
      <c r="D33" s="20" t="s">
        <v>3</v>
      </c>
      <c r="E33" s="19">
        <v>5000000</v>
      </c>
      <c r="F33" s="24"/>
    </row>
    <row r="34" spans="2:6" x14ac:dyDescent="0.45">
      <c r="B34" s="16">
        <v>31</v>
      </c>
      <c r="C34" s="18" t="s">
        <v>190</v>
      </c>
      <c r="D34" s="20" t="s">
        <v>3</v>
      </c>
      <c r="E34" s="19">
        <v>15000000</v>
      </c>
      <c r="F34" s="24"/>
    </row>
    <row r="35" spans="2:6" x14ac:dyDescent="0.45">
      <c r="B35" s="16">
        <v>32</v>
      </c>
      <c r="C35" s="18" t="s">
        <v>198</v>
      </c>
      <c r="D35" s="20" t="s">
        <v>3</v>
      </c>
      <c r="E35" s="19">
        <v>4000000</v>
      </c>
      <c r="F35" s="24"/>
    </row>
    <row r="36" spans="2:6" x14ac:dyDescent="0.45">
      <c r="B36" s="16">
        <v>33</v>
      </c>
      <c r="C36" s="18" t="s">
        <v>202</v>
      </c>
      <c r="D36" s="20" t="s">
        <v>3</v>
      </c>
      <c r="E36" s="19">
        <v>3200000</v>
      </c>
      <c r="F36" s="24"/>
    </row>
    <row r="37" spans="2:6" x14ac:dyDescent="0.35">
      <c r="B37" s="16">
        <v>34</v>
      </c>
      <c r="C37" s="18" t="s">
        <v>206</v>
      </c>
      <c r="D37" s="21"/>
      <c r="E37" s="19">
        <v>120000000</v>
      </c>
      <c r="F37" s="24"/>
    </row>
    <row r="38" spans="2:6" x14ac:dyDescent="0.45">
      <c r="B38" s="16">
        <v>35</v>
      </c>
      <c r="C38" s="18" t="s">
        <v>208</v>
      </c>
      <c r="D38" s="20" t="s">
        <v>3</v>
      </c>
      <c r="E38" s="19">
        <v>55000000</v>
      </c>
      <c r="F38" s="24"/>
    </row>
    <row r="39" spans="2:6" x14ac:dyDescent="0.45">
      <c r="B39" s="16">
        <v>36</v>
      </c>
      <c r="C39" s="18" t="s">
        <v>210</v>
      </c>
      <c r="D39" s="20" t="s">
        <v>3</v>
      </c>
      <c r="E39" s="19">
        <v>60000000</v>
      </c>
      <c r="F39" s="24"/>
    </row>
    <row r="40" spans="2:6" x14ac:dyDescent="0.45">
      <c r="B40" s="16">
        <v>37</v>
      </c>
      <c r="C40" s="18" t="s">
        <v>214</v>
      </c>
      <c r="D40" s="20" t="s">
        <v>3</v>
      </c>
      <c r="E40" s="19">
        <v>196188992</v>
      </c>
      <c r="F40" s="24"/>
    </row>
    <row r="41" spans="2:6" x14ac:dyDescent="0.45">
      <c r="B41" s="16">
        <v>38</v>
      </c>
      <c r="C41" s="18" t="s">
        <v>216</v>
      </c>
      <c r="D41" s="20" t="s">
        <v>3</v>
      </c>
      <c r="E41" s="20">
        <v>370391094</v>
      </c>
      <c r="F41" s="24"/>
    </row>
    <row r="42" spans="2:6" x14ac:dyDescent="0.45">
      <c r="B42" s="14"/>
      <c r="C42" s="22" t="s">
        <v>4</v>
      </c>
      <c r="D42" s="23">
        <f>SUM(D4:D41)</f>
        <v>1418090700</v>
      </c>
      <c r="E42" s="23">
        <f>SUM(E4:E41)</f>
        <v>1418090700</v>
      </c>
    </row>
    <row r="44" spans="2:6" x14ac:dyDescent="0.45">
      <c r="E44" s="5">
        <f>+D42-E42</f>
        <v>0</v>
      </c>
    </row>
  </sheetData>
  <mergeCells count="3">
    <mergeCell ref="C2:C3"/>
    <mergeCell ref="D2:E2"/>
    <mergeCell ref="B2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Ej. Deterioro</vt:lpstr>
      <vt:lpstr>Ejercicio de Cuentas</vt:lpstr>
      <vt:lpstr>Clasificación 1</vt:lpstr>
      <vt:lpstr>Rubros IFRS 1</vt:lpstr>
      <vt:lpstr>Clasificación 2</vt:lpstr>
      <vt:lpstr>Rubros 2</vt:lpstr>
      <vt:lpstr>Clasificación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Andrés Filgueira</dc:creator>
  <cp:lastModifiedBy>Carlos Andrés Filgueira</cp:lastModifiedBy>
  <cp:lastPrinted>2025-04-07T15:20:44Z</cp:lastPrinted>
  <dcterms:created xsi:type="dcterms:W3CDTF">2021-03-22T23:25:15Z</dcterms:created>
  <dcterms:modified xsi:type="dcterms:W3CDTF">2025-05-10T01:05:07Z</dcterms:modified>
</cp:coreProperties>
</file>