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mc:AlternateContent xmlns:mc="http://schemas.openxmlformats.org/markup-compatibility/2006">
    <mc:Choice Requires="x15">
      <x15ac:absPath xmlns:x15ac="http://schemas.microsoft.com/office/spreadsheetml/2010/11/ac" url="C:\Users\CL100289075\Desktop\_U_\UAH\GO Profesionales 2024\Módulo N°4\"/>
    </mc:Choice>
  </mc:AlternateContent>
  <xr:revisionPtr revIDLastSave="0" documentId="13_ncr:1_{2D0800EC-9944-43F3-9A4C-FC32A59980CA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Ejercicio-1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36" i="2" l="1"/>
  <c r="C27" i="2"/>
  <c r="C25" i="2"/>
  <c r="O19" i="2"/>
  <c r="F19" i="2"/>
  <c r="N17" i="2"/>
  <c r="H17" i="2"/>
  <c r="G17" i="2"/>
  <c r="F17" i="2"/>
  <c r="C28" i="2"/>
  <c r="C26" i="2"/>
  <c r="I17" i="2"/>
  <c r="J17" i="2"/>
  <c r="K17" i="2"/>
  <c r="L17" i="2"/>
  <c r="M17" i="2"/>
  <c r="G34" i="2" l="1"/>
  <c r="G33" i="2"/>
  <c r="G32" i="2"/>
  <c r="G31" i="2"/>
  <c r="G30" i="2"/>
  <c r="G29" i="2"/>
  <c r="G28" i="2"/>
  <c r="G27" i="2"/>
  <c r="G26" i="2"/>
  <c r="G25" i="2"/>
  <c r="G24" i="2"/>
  <c r="C35" i="2"/>
  <c r="C34" i="2"/>
  <c r="C33" i="2"/>
  <c r="C32" i="2"/>
  <c r="C31" i="2"/>
  <c r="C30" i="2"/>
  <c r="C29" i="2"/>
  <c r="M19" i="2"/>
  <c r="L19" i="2"/>
  <c r="K19" i="2"/>
  <c r="J19" i="2"/>
  <c r="I19" i="2"/>
  <c r="H19" i="2"/>
  <c r="G19" i="2"/>
  <c r="D14" i="2" l="1"/>
  <c r="E14" i="2" s="1"/>
  <c r="F14" i="2" s="1"/>
  <c r="G14" i="2" s="1"/>
  <c r="H14" i="2" s="1"/>
  <c r="I14" i="2" s="1"/>
  <c r="J14" i="2" s="1"/>
  <c r="K14" i="2" s="1"/>
  <c r="L14" i="2" s="1"/>
  <c r="M14" i="2" s="1"/>
</calcChain>
</file>

<file path=xl/sharedStrings.xml><?xml version="1.0" encoding="utf-8"?>
<sst xmlns="http://schemas.openxmlformats.org/spreadsheetml/2006/main" count="41" uniqueCount="20">
  <si>
    <t>Meses</t>
  </si>
  <si>
    <t>Litros</t>
  </si>
  <si>
    <t>Pronost.(3meses)</t>
  </si>
  <si>
    <t>Alisado Expon(Alfa=0,4)</t>
  </si>
  <si>
    <t>lts</t>
  </si>
  <si>
    <t>Mes(1) =</t>
  </si>
  <si>
    <t>Mes(2) =</t>
  </si>
  <si>
    <t>Alfa=</t>
  </si>
  <si>
    <t>Mes(3) =</t>
  </si>
  <si>
    <t>Mes(4)=</t>
  </si>
  <si>
    <t>Mes(5) =</t>
  </si>
  <si>
    <t>Mes(6) =</t>
  </si>
  <si>
    <t>Mes(7)=</t>
  </si>
  <si>
    <t>Mes(8)=</t>
  </si>
  <si>
    <t>Mes(9)=</t>
  </si>
  <si>
    <t>Mes(10)=</t>
  </si>
  <si>
    <t>Mes(11)=</t>
  </si>
  <si>
    <t>Mes(12)=</t>
  </si>
  <si>
    <t>DAM</t>
  </si>
  <si>
    <t>DAM =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</si>
</sst>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39997558519241921"/>
        <bgColor indexed="64"/>
      </patternFill>
    </fill>
  </fills>
  <borders count="7">
    <border>
      <left/>
      <right/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0" borderId="0" xfId="0" applyAlignment="1">
      <alignment horizontal="right"/>
    </xf>
    <xf numFmtId="1" fontId="0" fillId="0" borderId="0" xfId="0" applyNumberFormat="1"/>
    <xf numFmtId="0" fontId="0" fillId="2" borderId="0" xfId="0" applyFill="1" applyAlignment="1">
      <alignment horizontal="right"/>
    </xf>
    <xf numFmtId="0" fontId="2" fillId="2" borderId="0" xfId="0" applyFont="1" applyFill="1"/>
    <xf numFmtId="2" fontId="2" fillId="2" borderId="0" xfId="0" applyNumberFormat="1" applyFont="1" applyFill="1"/>
    <xf numFmtId="0" fontId="1" fillId="2" borderId="0" xfId="0" applyFont="1" applyFill="1"/>
    <xf numFmtId="0" fontId="0" fillId="2" borderId="3" xfId="0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3" borderId="0" xfId="0" applyFill="1"/>
    <xf numFmtId="0" fontId="3" fillId="2" borderId="0" xfId="0" applyFont="1" applyFill="1"/>
    <xf numFmtId="0" fontId="1" fillId="2" borderId="0" xfId="0" applyFont="1" applyFill="1" applyAlignment="1">
      <alignment horizontal="center" vertical="center"/>
    </xf>
    <xf numFmtId="0" fontId="3" fillId="0" borderId="0" xfId="0" applyFont="1" applyAlignment="1">
      <alignment horizontal="right"/>
    </xf>
    <xf numFmtId="0" fontId="3" fillId="0" borderId="0" xfId="0" applyFont="1"/>
    <xf numFmtId="0" fontId="2" fillId="0" borderId="0" xfId="0" applyFont="1"/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title>
    <c:autoTitleDeleted val="0"/>
    <c:plotArea>
      <c:layout/>
      <c:lineChart>
        <c:grouping val="standard"/>
        <c:varyColors val="0"/>
        <c:ser>
          <c:idx val="1"/>
          <c:order val="0"/>
          <c:tx>
            <c:strRef>
              <c:f>'Ejercicio-1'!$B$15</c:f>
              <c:strCache>
                <c:ptCount val="1"/>
                <c:pt idx="0">
                  <c:v>Litros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val>
            <c:numRef>
              <c:f>'Ejercicio-1'!$C$15:$M$15</c:f>
              <c:numCache>
                <c:formatCode>General</c:formatCode>
                <c:ptCount val="11"/>
                <c:pt idx="0">
                  <c:v>7</c:v>
                </c:pt>
                <c:pt idx="1">
                  <c:v>9</c:v>
                </c:pt>
                <c:pt idx="2">
                  <c:v>5</c:v>
                </c:pt>
                <c:pt idx="3">
                  <c:v>9</c:v>
                </c:pt>
                <c:pt idx="4">
                  <c:v>13</c:v>
                </c:pt>
                <c:pt idx="5">
                  <c:v>8</c:v>
                </c:pt>
                <c:pt idx="6">
                  <c:v>12</c:v>
                </c:pt>
                <c:pt idx="7">
                  <c:v>13</c:v>
                </c:pt>
                <c:pt idx="8">
                  <c:v>9</c:v>
                </c:pt>
                <c:pt idx="9">
                  <c:v>11</c:v>
                </c:pt>
                <c:pt idx="10">
                  <c:v>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C58-4579-A2D2-0535E2F2B79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56788544"/>
        <c:axId val="356788872"/>
      </c:lineChart>
      <c:catAx>
        <c:axId val="356788544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356788872"/>
        <c:crosses val="autoZero"/>
        <c:auto val="1"/>
        <c:lblAlgn val="ctr"/>
        <c:lblOffset val="100"/>
        <c:noMultiLvlLbl val="0"/>
      </c:catAx>
      <c:valAx>
        <c:axId val="3567888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CL"/>
          </a:p>
        </c:txPr>
        <c:crossAx val="35678854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C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s-C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chart" Target="../charts/chart1.xml"/><Relationship Id="rId1" Type="http://schemas.openxmlformats.org/officeDocument/2006/relationships/image" Target="../media/image1.png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15</xdr:col>
      <xdr:colOff>390488</xdr:colOff>
      <xdr:row>12</xdr:row>
      <xdr:rowOff>37833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62000" y="190500"/>
          <a:ext cx="6161905" cy="2133333"/>
        </a:xfrm>
        <a:prstGeom prst="rect">
          <a:avLst/>
        </a:prstGeom>
      </xdr:spPr>
    </xdr:pic>
    <xdr:clientData/>
  </xdr:twoCellAnchor>
  <xdr:twoCellAnchor>
    <xdr:from>
      <xdr:col>16</xdr:col>
      <xdr:colOff>9525</xdr:colOff>
      <xdr:row>1</xdr:row>
      <xdr:rowOff>104774</xdr:rowOff>
    </xdr:from>
    <xdr:to>
      <xdr:col>22</xdr:col>
      <xdr:colOff>47625</xdr:colOff>
      <xdr:row>12</xdr:row>
      <xdr:rowOff>180975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7</xdr:col>
      <xdr:colOff>245745</xdr:colOff>
      <xdr:row>21</xdr:row>
      <xdr:rowOff>67260</xdr:rowOff>
    </xdr:from>
    <xdr:to>
      <xdr:col>15</xdr:col>
      <xdr:colOff>538088</xdr:colOff>
      <xdr:row>23</xdr:row>
      <xdr:rowOff>127342</xdr:rowOff>
    </xdr:to>
    <xdr:pic>
      <xdr:nvPicPr>
        <xdr:cNvPr id="4" name="Picture 5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3" cstate="print"/>
        <a:srcRect t="65929" r="36095" b="14805"/>
        <a:stretch/>
      </xdr:blipFill>
      <xdr:spPr bwMode="auto">
        <a:xfrm>
          <a:off x="4490085" y="3778200"/>
          <a:ext cx="2776463" cy="425842"/>
        </a:xfrm>
        <a:prstGeom prst="rect">
          <a:avLst/>
        </a:prstGeom>
        <a:noFill/>
      </xdr:spPr>
    </xdr:pic>
    <xdr:clientData/>
  </xdr:twoCellAnchor>
  <xdr:twoCellAnchor editAs="oneCell">
    <xdr:from>
      <xdr:col>16</xdr:col>
      <xdr:colOff>68580</xdr:colOff>
      <xdr:row>14</xdr:row>
      <xdr:rowOff>180405</xdr:rowOff>
    </xdr:from>
    <xdr:to>
      <xdr:col>22</xdr:col>
      <xdr:colOff>54293</xdr:colOff>
      <xdr:row>23</xdr:row>
      <xdr:rowOff>172402</xdr:rowOff>
    </xdr:to>
    <xdr:pic>
      <xdr:nvPicPr>
        <xdr:cNvPr id="5" name="Picture 5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4" cstate="print"/>
        <a:srcRect t="38639"/>
        <a:stretch/>
      </xdr:blipFill>
      <xdr:spPr bwMode="auto">
        <a:xfrm>
          <a:off x="7589520" y="2755965"/>
          <a:ext cx="4740593" cy="1493137"/>
        </a:xfrm>
        <a:prstGeom prst="rect">
          <a:avLst/>
        </a:prstGeom>
        <a:noFill/>
      </xdr:spPr>
    </xdr:pic>
    <xdr:clientData/>
  </xdr:twoCellAnchor>
  <xdr:twoCellAnchor>
    <xdr:from>
      <xdr:col>22</xdr:col>
      <xdr:colOff>533400</xdr:colOff>
      <xdr:row>5</xdr:row>
      <xdr:rowOff>0</xdr:rowOff>
    </xdr:from>
    <xdr:to>
      <xdr:col>24</xdr:col>
      <xdr:colOff>123825</xdr:colOff>
      <xdr:row>5</xdr:row>
      <xdr:rowOff>9525</xdr:rowOff>
    </xdr:to>
    <xdr:cxnSp macro="">
      <xdr:nvCxnSpPr>
        <xdr:cNvPr id="7" name="Conector recto de flecha 6">
          <a:extLst>
            <a:ext uri="{FF2B5EF4-FFF2-40B4-BE49-F238E27FC236}">
              <a16:creationId xmlns:a16="http://schemas.microsoft.com/office/drawing/2014/main" id="{92DD552F-6EC4-451E-D6D4-389730E6CCF5}"/>
            </a:ext>
          </a:extLst>
        </xdr:cNvPr>
        <xdr:cNvCxnSpPr/>
      </xdr:nvCxnSpPr>
      <xdr:spPr>
        <a:xfrm>
          <a:off x="12401550" y="952500"/>
          <a:ext cx="1114425" cy="9525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4:O36"/>
  <sheetViews>
    <sheetView tabSelected="1" zoomScaleNormal="100" workbookViewId="0">
      <selection activeCell="O19" sqref="O19"/>
    </sheetView>
  </sheetViews>
  <sheetFormatPr baseColWidth="10" defaultRowHeight="14.4" x14ac:dyDescent="0.3"/>
  <cols>
    <col min="2" max="2" width="24.33203125" bestFit="1" customWidth="1"/>
    <col min="3" max="3" width="6" bestFit="1" customWidth="1"/>
    <col min="4" max="5" width="3.6640625" customWidth="1"/>
    <col min="6" max="7" width="6.33203125" bestFit="1" customWidth="1"/>
    <col min="8" max="12" width="3.6640625" customWidth="1"/>
    <col min="13" max="13" width="3" bestFit="1" customWidth="1"/>
    <col min="14" max="14" width="3.33203125" bestFit="1" customWidth="1"/>
  </cols>
  <sheetData>
    <row r="14" spans="2:14" ht="15.6" x14ac:dyDescent="0.3">
      <c r="B14" s="5" t="s">
        <v>0</v>
      </c>
      <c r="C14" s="1">
        <v>1</v>
      </c>
      <c r="D14" s="18">
        <f>+C14+1</f>
        <v>2</v>
      </c>
      <c r="E14" s="1">
        <f t="shared" ref="E14:L14" si="0">+D14+1</f>
        <v>3</v>
      </c>
      <c r="F14" s="7">
        <f t="shared" si="0"/>
        <v>4</v>
      </c>
      <c r="G14" s="1">
        <f t="shared" si="0"/>
        <v>5</v>
      </c>
      <c r="H14" s="1">
        <f t="shared" si="0"/>
        <v>6</v>
      </c>
      <c r="I14" s="1">
        <f t="shared" si="0"/>
        <v>7</v>
      </c>
      <c r="J14" s="1">
        <f t="shared" si="0"/>
        <v>8</v>
      </c>
      <c r="K14" s="1">
        <f>+J14+1</f>
        <v>9</v>
      </c>
      <c r="L14" s="1">
        <f t="shared" si="0"/>
        <v>10</v>
      </c>
      <c r="M14" s="2">
        <f>+L14+1</f>
        <v>11</v>
      </c>
      <c r="N14" s="15">
        <v>12</v>
      </c>
    </row>
    <row r="15" spans="2:14" ht="15.6" x14ac:dyDescent="0.3">
      <c r="B15" s="6" t="s">
        <v>1</v>
      </c>
      <c r="C15" s="3">
        <v>7</v>
      </c>
      <c r="D15" s="19">
        <v>9</v>
      </c>
      <c r="E15" s="3">
        <v>5</v>
      </c>
      <c r="F15" s="8">
        <v>9</v>
      </c>
      <c r="G15" s="3">
        <v>13</v>
      </c>
      <c r="H15" s="3">
        <v>8</v>
      </c>
      <c r="I15" s="3">
        <v>12</v>
      </c>
      <c r="J15" s="3">
        <v>13</v>
      </c>
      <c r="K15" s="3">
        <v>9</v>
      </c>
      <c r="L15" s="3">
        <v>11</v>
      </c>
      <c r="M15" s="4">
        <v>7</v>
      </c>
      <c r="N15" s="16"/>
    </row>
    <row r="16" spans="2:14" ht="3.75" customHeight="1" x14ac:dyDescent="0.3"/>
    <row r="17" spans="2:15" ht="15" customHeight="1" x14ac:dyDescent="0.3">
      <c r="F17" s="26">
        <f>+(C15+D15+E15)/3</f>
        <v>7</v>
      </c>
      <c r="G17" s="17">
        <f>+(D15+E15+F15)/3</f>
        <v>7.666666666666667</v>
      </c>
      <c r="H17" s="26">
        <f>+(E15+F15+G15)/3</f>
        <v>9</v>
      </c>
      <c r="I17" s="26">
        <f t="shared" ref="H17:N17" si="1">+(F15+G15+H15)/3</f>
        <v>10</v>
      </c>
      <c r="J17" s="26">
        <f t="shared" si="1"/>
        <v>11</v>
      </c>
      <c r="K17" s="26">
        <f t="shared" si="1"/>
        <v>11</v>
      </c>
      <c r="L17" s="26">
        <f t="shared" si="1"/>
        <v>11.333333333333334</v>
      </c>
      <c r="M17" s="26">
        <f t="shared" si="1"/>
        <v>11</v>
      </c>
      <c r="N17" s="26">
        <f>+(K15+L15+M15)/3</f>
        <v>9</v>
      </c>
    </row>
    <row r="18" spans="2:15" ht="18" x14ac:dyDescent="0.35">
      <c r="B18" s="12" t="s">
        <v>2</v>
      </c>
      <c r="F18" s="17">
        <v>7</v>
      </c>
      <c r="G18" s="17">
        <v>8</v>
      </c>
      <c r="H18" s="17">
        <v>9</v>
      </c>
      <c r="I18" s="17">
        <v>10</v>
      </c>
      <c r="J18" s="17">
        <v>11</v>
      </c>
      <c r="K18" s="17">
        <v>11</v>
      </c>
      <c r="L18" s="17">
        <v>11.333333333333334</v>
      </c>
      <c r="M18" s="17">
        <v>11</v>
      </c>
      <c r="N18" s="22">
        <v>9</v>
      </c>
    </row>
    <row r="19" spans="2:15" ht="18" x14ac:dyDescent="0.35">
      <c r="B19" s="11" t="s">
        <v>19</v>
      </c>
      <c r="F19" s="17">
        <f>+ABS(9-7)</f>
        <v>2</v>
      </c>
      <c r="G19" s="17">
        <f>+ABS(13-8)</f>
        <v>5</v>
      </c>
      <c r="H19" s="17">
        <f>+ABS(8-9)</f>
        <v>1</v>
      </c>
      <c r="I19" s="17">
        <f>+ABS(12-10)</f>
        <v>2</v>
      </c>
      <c r="J19" s="17">
        <f>+ABS(13-11)</f>
        <v>2</v>
      </c>
      <c r="K19" s="17">
        <f>+ABS(9-11)</f>
        <v>2</v>
      </c>
      <c r="L19" s="17">
        <f>+ABS(11-11)</f>
        <v>0</v>
      </c>
      <c r="M19" s="17">
        <f>+ABS(7-11)</f>
        <v>4</v>
      </c>
      <c r="O19" s="12">
        <f>+SUM(F19:M19)/8</f>
        <v>2.25</v>
      </c>
    </row>
    <row r="20" spans="2:15" ht="3.75" customHeight="1" x14ac:dyDescent="0.3"/>
    <row r="21" spans="2:15" ht="15.6" x14ac:dyDescent="0.3">
      <c r="B21" s="14" t="s">
        <v>3</v>
      </c>
      <c r="C21">
        <v>6</v>
      </c>
    </row>
    <row r="22" spans="2:15" x14ac:dyDescent="0.3">
      <c r="B22" s="11" t="s">
        <v>7</v>
      </c>
      <c r="C22" s="20">
        <v>0.4</v>
      </c>
    </row>
    <row r="23" spans="2:15" x14ac:dyDescent="0.3">
      <c r="G23" s="21" t="s">
        <v>18</v>
      </c>
    </row>
    <row r="24" spans="2:15" x14ac:dyDescent="0.3">
      <c r="B24" s="9" t="s">
        <v>5</v>
      </c>
      <c r="C24" s="20">
        <v>6</v>
      </c>
      <c r="D24" t="s">
        <v>4</v>
      </c>
      <c r="G24">
        <f>+ABS(7-6)</f>
        <v>1</v>
      </c>
    </row>
    <row r="25" spans="2:15" x14ac:dyDescent="0.3">
      <c r="B25" s="9" t="s">
        <v>6</v>
      </c>
      <c r="C25" s="10">
        <f>6+0.4*(7-6)</f>
        <v>6.4</v>
      </c>
      <c r="D25" t="s">
        <v>4</v>
      </c>
      <c r="G25">
        <f>+ABS(9-6)</f>
        <v>3</v>
      </c>
    </row>
    <row r="26" spans="2:15" x14ac:dyDescent="0.3">
      <c r="B26" s="9" t="s">
        <v>8</v>
      </c>
      <c r="C26">
        <f>6+0.4*(9-6)</f>
        <v>7.2</v>
      </c>
      <c r="D26" t="s">
        <v>4</v>
      </c>
      <c r="E26">
        <v>7</v>
      </c>
      <c r="F26" t="s">
        <v>4</v>
      </c>
      <c r="G26">
        <f>+ABS(5-7)</f>
        <v>2</v>
      </c>
    </row>
    <row r="27" spans="2:15" x14ac:dyDescent="0.3">
      <c r="B27" s="9" t="s">
        <v>9</v>
      </c>
      <c r="C27">
        <f>7+0.4*(5-7)</f>
        <v>6.2</v>
      </c>
      <c r="D27" t="s">
        <v>4</v>
      </c>
      <c r="E27">
        <v>6</v>
      </c>
      <c r="F27" t="s">
        <v>4</v>
      </c>
      <c r="G27">
        <f>+ABS(9-6)</f>
        <v>3</v>
      </c>
    </row>
    <row r="28" spans="2:15" x14ac:dyDescent="0.3">
      <c r="B28" s="9" t="s">
        <v>10</v>
      </c>
      <c r="C28">
        <f>6+0.4*(9-6)</f>
        <v>7.2</v>
      </c>
      <c r="D28" t="s">
        <v>4</v>
      </c>
      <c r="E28">
        <v>7</v>
      </c>
      <c r="F28" t="s">
        <v>4</v>
      </c>
      <c r="G28">
        <f>+ABS(13-7)</f>
        <v>6</v>
      </c>
    </row>
    <row r="29" spans="2:15" x14ac:dyDescent="0.3">
      <c r="B29" s="9" t="s">
        <v>11</v>
      </c>
      <c r="C29">
        <f>7+0.4*(13-7)</f>
        <v>9.4</v>
      </c>
      <c r="D29" t="s">
        <v>4</v>
      </c>
      <c r="E29">
        <v>9</v>
      </c>
      <c r="F29" t="s">
        <v>4</v>
      </c>
      <c r="G29">
        <f>+ABS(8-9)</f>
        <v>1</v>
      </c>
    </row>
    <row r="30" spans="2:15" x14ac:dyDescent="0.3">
      <c r="B30" s="9" t="s">
        <v>12</v>
      </c>
      <c r="C30">
        <f>9+0.4*(8-9)</f>
        <v>8.6</v>
      </c>
      <c r="D30" t="s">
        <v>4</v>
      </c>
      <c r="E30">
        <v>9</v>
      </c>
      <c r="F30" t="s">
        <v>4</v>
      </c>
      <c r="G30">
        <f>+ABS(12-9)</f>
        <v>3</v>
      </c>
    </row>
    <row r="31" spans="2:15" x14ac:dyDescent="0.3">
      <c r="B31" s="9" t="s">
        <v>13</v>
      </c>
      <c r="C31">
        <f>9+0.4*(12-9)</f>
        <v>10.199999999999999</v>
      </c>
      <c r="D31" t="s">
        <v>4</v>
      </c>
      <c r="E31">
        <v>10</v>
      </c>
      <c r="F31" t="s">
        <v>4</v>
      </c>
      <c r="G31">
        <f>+ABS(13-10)</f>
        <v>3</v>
      </c>
    </row>
    <row r="32" spans="2:15" x14ac:dyDescent="0.3">
      <c r="B32" s="9" t="s">
        <v>14</v>
      </c>
      <c r="C32">
        <f>10+0.4*(13-10)</f>
        <v>11.2</v>
      </c>
      <c r="D32" t="s">
        <v>4</v>
      </c>
      <c r="E32">
        <v>11</v>
      </c>
      <c r="F32" t="s">
        <v>4</v>
      </c>
      <c r="G32">
        <f>+ABS(9-11)</f>
        <v>2</v>
      </c>
    </row>
    <row r="33" spans="2:7" x14ac:dyDescent="0.3">
      <c r="B33" s="9" t="s">
        <v>15</v>
      </c>
      <c r="C33">
        <f>11+0.4*(9-11)</f>
        <v>10.199999999999999</v>
      </c>
      <c r="D33" t="s">
        <v>4</v>
      </c>
      <c r="E33">
        <v>10</v>
      </c>
      <c r="F33" t="s">
        <v>4</v>
      </c>
      <c r="G33">
        <f>+ABS(11-10)</f>
        <v>1</v>
      </c>
    </row>
    <row r="34" spans="2:7" x14ac:dyDescent="0.3">
      <c r="B34" s="9" t="s">
        <v>16</v>
      </c>
      <c r="C34">
        <f>10+0.4*(11-10)</f>
        <v>10.4</v>
      </c>
      <c r="D34" t="s">
        <v>4</v>
      </c>
      <c r="E34">
        <v>10</v>
      </c>
      <c r="F34" t="s">
        <v>4</v>
      </c>
      <c r="G34">
        <f>+ABS(7-10)</f>
        <v>3</v>
      </c>
    </row>
    <row r="35" spans="2:7" ht="18" x14ac:dyDescent="0.35">
      <c r="B35" s="23" t="s">
        <v>17</v>
      </c>
      <c r="C35" s="24">
        <f>10+0.4*(7-10)</f>
        <v>8.8000000000000007</v>
      </c>
      <c r="D35" s="24" t="s">
        <v>4</v>
      </c>
      <c r="E35" s="25">
        <v>9</v>
      </c>
      <c r="F35" s="24" t="s">
        <v>4</v>
      </c>
    </row>
    <row r="36" spans="2:7" ht="18" x14ac:dyDescent="0.35">
      <c r="F36" s="13"/>
      <c r="G36" s="13">
        <f>+SUM(G24:G34)/11</f>
        <v>2.5454545454545454</v>
      </c>
    </row>
  </sheetData>
  <pageMargins left="0.7" right="0.7" top="0.75" bottom="0.75" header="0.3" footer="0.3"/>
  <pageSetup paperSize="9" orientation="portrait" r:id="rId1"/>
  <headerFooter>
    <oddHeader>&amp;C&amp;"Arial"&amp;8&amp;K000000INTERNAL&amp;1#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Ejercicio-1</vt:lpstr>
    </vt:vector>
  </TitlesOfParts>
  <Company>ENEL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Bernard Maltes, Braulio Javier</dc:creator>
  <cp:lastModifiedBy>Bernard Maltes, Braulio Javier</cp:lastModifiedBy>
  <dcterms:created xsi:type="dcterms:W3CDTF">2020-05-13T23:35:18Z</dcterms:created>
  <dcterms:modified xsi:type="dcterms:W3CDTF">2024-05-07T00:51:54Z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00183ae1-726f-4969-b787-1995b26b5e2f_Enabled">
    <vt:lpwstr>True</vt:lpwstr>
  </property>
  <property fmtid="{D5CDD505-2E9C-101B-9397-08002B2CF9AE}" pid="3" name="MSIP_Label_00183ae1-726f-4969-b787-1995b26b5e2f_SiteId">
    <vt:lpwstr>d539d4bf-5610-471a-afc2-1c76685cfefa</vt:lpwstr>
  </property>
  <property fmtid="{D5CDD505-2E9C-101B-9397-08002B2CF9AE}" pid="4" name="MSIP_Label_00183ae1-726f-4969-b787-1995b26b5e2f_Owner">
    <vt:lpwstr>braulio.bernard@enel.com</vt:lpwstr>
  </property>
  <property fmtid="{D5CDD505-2E9C-101B-9397-08002B2CF9AE}" pid="5" name="MSIP_Label_00183ae1-726f-4969-b787-1995b26b5e2f_SetDate">
    <vt:lpwstr>2021-05-10T00:31:53.3760866Z</vt:lpwstr>
  </property>
  <property fmtid="{D5CDD505-2E9C-101B-9397-08002B2CF9AE}" pid="6" name="MSIP_Label_00183ae1-726f-4969-b787-1995b26b5e2f_Name">
    <vt:lpwstr>Internal</vt:lpwstr>
  </property>
  <property fmtid="{D5CDD505-2E9C-101B-9397-08002B2CF9AE}" pid="7" name="MSIP_Label_00183ae1-726f-4969-b787-1995b26b5e2f_Application">
    <vt:lpwstr>Microsoft Azure Information Protection</vt:lpwstr>
  </property>
  <property fmtid="{D5CDD505-2E9C-101B-9397-08002B2CF9AE}" pid="8" name="MSIP_Label_00183ae1-726f-4969-b787-1995b26b5e2f_ActionId">
    <vt:lpwstr>c0754cc9-0bbd-4db8-8280-711c93e6bf7c</vt:lpwstr>
  </property>
  <property fmtid="{D5CDD505-2E9C-101B-9397-08002B2CF9AE}" pid="9" name="MSIP_Label_00183ae1-726f-4969-b787-1995b26b5e2f_Extended_MSFT_Method">
    <vt:lpwstr>Automatic</vt:lpwstr>
  </property>
  <property fmtid="{D5CDD505-2E9C-101B-9397-08002B2CF9AE}" pid="10" name="MSIP_Label_797ad33d-ed35-43c0-b526-22bc83c17deb_Enabled">
    <vt:lpwstr>true</vt:lpwstr>
  </property>
  <property fmtid="{D5CDD505-2E9C-101B-9397-08002B2CF9AE}" pid="11" name="MSIP_Label_797ad33d-ed35-43c0-b526-22bc83c17deb_SetDate">
    <vt:lpwstr>2023-08-10T19:26:47Z</vt:lpwstr>
  </property>
  <property fmtid="{D5CDD505-2E9C-101B-9397-08002B2CF9AE}" pid="12" name="MSIP_Label_797ad33d-ed35-43c0-b526-22bc83c17deb_Method">
    <vt:lpwstr>Standard</vt:lpwstr>
  </property>
  <property fmtid="{D5CDD505-2E9C-101B-9397-08002B2CF9AE}" pid="13" name="MSIP_Label_797ad33d-ed35-43c0-b526-22bc83c17deb_Name">
    <vt:lpwstr>797ad33d-ed35-43c0-b526-22bc83c17deb</vt:lpwstr>
  </property>
  <property fmtid="{D5CDD505-2E9C-101B-9397-08002B2CF9AE}" pid="14" name="MSIP_Label_797ad33d-ed35-43c0-b526-22bc83c17deb_SiteId">
    <vt:lpwstr>d539d4bf-5610-471a-afc2-1c76685cfefa</vt:lpwstr>
  </property>
  <property fmtid="{D5CDD505-2E9C-101B-9397-08002B2CF9AE}" pid="15" name="MSIP_Label_797ad33d-ed35-43c0-b526-22bc83c17deb_ActionId">
    <vt:lpwstr>6e9b2097-fc8b-40ca-9f5d-ec7fa4ce7f22</vt:lpwstr>
  </property>
  <property fmtid="{D5CDD505-2E9C-101B-9397-08002B2CF9AE}" pid="16" name="MSIP_Label_797ad33d-ed35-43c0-b526-22bc83c17deb_ContentBits">
    <vt:lpwstr>1</vt:lpwstr>
  </property>
</Properties>
</file>