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CL100289075\Desktop\_U_\UAH\GO Profesionales 2025\Módulo N°2\"/>
    </mc:Choice>
  </mc:AlternateContent>
  <xr:revisionPtr revIDLastSave="0" documentId="13_ncr:1_{71981A77-2E4E-4BDF-84D5-A49F2F84E65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ntexto" sheetId="1" r:id="rId1"/>
    <sheet name="Ejercicio-1" sheetId="2" r:id="rId2"/>
    <sheet name="Ejercicio-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3" l="1"/>
  <c r="N23" i="3"/>
  <c r="P20" i="3"/>
  <c r="N20" i="3"/>
  <c r="N18" i="3"/>
  <c r="N16" i="3"/>
  <c r="P13" i="3"/>
  <c r="K37" i="2"/>
  <c r="K36" i="2"/>
  <c r="K27" i="2"/>
  <c r="K25" i="2"/>
  <c r="K23" i="2"/>
  <c r="K21" i="2"/>
</calcChain>
</file>

<file path=xl/sharedStrings.xml><?xml version="1.0" encoding="utf-8"?>
<sst xmlns="http://schemas.openxmlformats.org/spreadsheetml/2006/main" count="126" uniqueCount="82">
  <si>
    <t xml:space="preserve">µ </t>
  </si>
  <si>
    <t>λ</t>
  </si>
  <si>
    <t>Juan</t>
  </si>
  <si>
    <t xml:space="preserve">María </t>
  </si>
  <si>
    <t>Luis</t>
  </si>
  <si>
    <t xml:space="preserve">Aumento </t>
  </si>
  <si>
    <t>De Tiempo</t>
  </si>
  <si>
    <t>Distribución Normal o Gauss</t>
  </si>
  <si>
    <t>Promedio</t>
  </si>
  <si>
    <t>Desviación Estandar</t>
  </si>
  <si>
    <t>3Desv. Estad</t>
  </si>
  <si>
    <t>Gráfico-de-Cajas</t>
  </si>
  <si>
    <t>Mayor</t>
  </si>
  <si>
    <t>Viabilidad</t>
  </si>
  <si>
    <t>Benchmarking</t>
  </si>
  <si>
    <t>Estándares</t>
  </si>
  <si>
    <t>Procedimientos</t>
  </si>
  <si>
    <t>Check List</t>
  </si>
  <si>
    <t>Lección de un Punto</t>
  </si>
  <si>
    <t>Capacitación</t>
  </si>
  <si>
    <t>Nuevos Indicadores KPI</t>
  </si>
  <si>
    <t>Distrib. Poisson</t>
  </si>
  <si>
    <t>Distrib. Exponencial Negativa</t>
  </si>
  <si>
    <t>L =</t>
  </si>
  <si>
    <t>W =</t>
  </si>
  <si>
    <t>Número promedio de unidades (clientes)</t>
  </si>
  <si>
    <t>=&gt;</t>
  </si>
  <si>
    <t>Sistema</t>
  </si>
  <si>
    <t>Cola</t>
  </si>
  <si>
    <t>Sistema=</t>
  </si>
  <si>
    <t>Espera (Cola) + Servicio (Cajero)</t>
  </si>
  <si>
    <t>Ls =</t>
  </si>
  <si>
    <t>Lq =</t>
  </si>
  <si>
    <t xml:space="preserve">Tiempo promedio que una unidad permanece </t>
  </si>
  <si>
    <t>Ws=</t>
  </si>
  <si>
    <t>Wq=</t>
  </si>
  <si>
    <t>λ =</t>
  </si>
  <si>
    <t>µ =</t>
  </si>
  <si>
    <t>unidades por hora</t>
  </si>
  <si>
    <t>1-</t>
  </si>
  <si>
    <t>2.-</t>
  </si>
  <si>
    <t>3.-</t>
  </si>
  <si>
    <t>4.-</t>
  </si>
  <si>
    <t>5.-</t>
  </si>
  <si>
    <t>λ=</t>
  </si>
  <si>
    <t>1.-</t>
  </si>
  <si>
    <t>6.-</t>
  </si>
  <si>
    <t>µ - λ</t>
  </si>
  <si>
    <t>λ^2</t>
  </si>
  <si>
    <t>µ (µ -λ)</t>
  </si>
  <si>
    <t>clientes por hora</t>
  </si>
  <si>
    <t>GEMBA =</t>
  </si>
  <si>
    <t xml:space="preserve">Lugar dónde ocurre y pasan las cosas; </t>
  </si>
  <si>
    <t>Sistema (Espera (cola) + Servicio (Cajero))</t>
  </si>
  <si>
    <t>Espera (Fila o Cola) + Servicio (Cajero)</t>
  </si>
  <si>
    <t>Prob. Sistema este ocupado = Factor de utilización</t>
  </si>
  <si>
    <t>20/30</t>
  </si>
  <si>
    <t>Probabilidad de que el sistema se encuentre ocupado o utilizado</t>
  </si>
  <si>
    <t>Prob.Sistena no este ocupado =</t>
  </si>
  <si>
    <t>1 - 20/30</t>
  </si>
  <si>
    <t xml:space="preserve">Ls = </t>
  </si>
  <si>
    <t>Número Promedio de unidades en el Sistema (Espera + Servicio)</t>
  </si>
  <si>
    <t xml:space="preserve">Lq = </t>
  </si>
  <si>
    <t>Número Promedio de unidades que esperan ser atendidas (Cola / Fila)</t>
  </si>
  <si>
    <t>2 =</t>
  </si>
  <si>
    <t>1 + (Servicio o Cajero)</t>
  </si>
  <si>
    <t>2 - 1 =</t>
  </si>
  <si>
    <t>(Servicio o Cajero)</t>
  </si>
  <si>
    <t>1 =</t>
  </si>
  <si>
    <t>Wq =</t>
  </si>
  <si>
    <t>Horas</t>
  </si>
  <si>
    <t xml:space="preserve">Minutos </t>
  </si>
  <si>
    <t>Tiempo promedio que una unidad espera ser atendida</t>
  </si>
  <si>
    <t>Factor de utilización del sistema</t>
  </si>
  <si>
    <t xml:space="preserve">λ / µ </t>
  </si>
  <si>
    <t>70% de utilización del sistema</t>
  </si>
  <si>
    <t>Tiempo no habrá clientes en el sistema</t>
  </si>
  <si>
    <t>Clientes en Pormedio en la Fila o Cola</t>
  </si>
  <si>
    <t>Clientes en el sistema</t>
  </si>
  <si>
    <t>min</t>
  </si>
  <si>
    <t>Tiempo promedio que el cliente espera en la cola</t>
  </si>
  <si>
    <t>Tiempo promedio que el cliente espera en el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</si>
</sst>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" fillId="0" borderId="0" xfId="0" applyFont="1"/>
    <xf numFmtId="0" fontId="0" fillId="0" borderId="0" xfId="0" quotePrefix="1"/>
    <xf numFmtId="0" fontId="2" fillId="4" borderId="0" xfId="0" applyFont="1" applyFill="1"/>
    <xf numFmtId="0" fontId="0" fillId="4" borderId="0" xfId="0" applyFill="1"/>
    <xf numFmtId="0" fontId="5" fillId="0" borderId="0" xfId="0" applyFont="1"/>
    <xf numFmtId="0" fontId="0" fillId="0" borderId="1" xfId="0" applyBorder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quotePrefix="1" applyAlignment="1">
      <alignment horizontal="center" vertical="center"/>
    </xf>
    <xf numFmtId="0" fontId="3" fillId="5" borderId="0" xfId="0" applyFont="1" applyFill="1"/>
    <xf numFmtId="0" fontId="0" fillId="5" borderId="0" xfId="0" applyFill="1" applyAlignment="1">
      <alignment horizontal="center"/>
    </xf>
    <xf numFmtId="0" fontId="0" fillId="5" borderId="0" xfId="0" applyFill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0" fillId="0" borderId="0" xfId="0" applyNumberFormat="1"/>
    <xf numFmtId="0" fontId="4" fillId="6" borderId="0" xfId="0" applyFont="1" applyFill="1"/>
    <xf numFmtId="0" fontId="8" fillId="6" borderId="0" xfId="0" applyFont="1" applyFill="1"/>
    <xf numFmtId="0" fontId="3" fillId="7" borderId="0" xfId="0" applyFont="1" applyFill="1"/>
    <xf numFmtId="0" fontId="1" fillId="7" borderId="0" xfId="0" applyFont="1" applyFill="1"/>
    <xf numFmtId="0" fontId="0" fillId="8" borderId="0" xfId="0" applyFill="1"/>
    <xf numFmtId="0" fontId="2" fillId="8" borderId="0" xfId="0" applyFont="1" applyFill="1"/>
    <xf numFmtId="0" fontId="10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9" fillId="2" borderId="0" xfId="0" applyFont="1" applyFill="1"/>
    <xf numFmtId="9" fontId="0" fillId="0" borderId="0" xfId="0" applyNumberFormat="1"/>
    <xf numFmtId="9" fontId="0" fillId="0" borderId="0" xfId="1" quotePrefix="1" applyFont="1"/>
    <xf numFmtId="0" fontId="0" fillId="9" borderId="0" xfId="0" applyFill="1"/>
    <xf numFmtId="0" fontId="9" fillId="2" borderId="0" xfId="0" quotePrefix="1" applyFont="1" applyFill="1"/>
    <xf numFmtId="164" fontId="1" fillId="9" borderId="0" xfId="0" applyNumberFormat="1" applyFont="1" applyFill="1"/>
    <xf numFmtId="0" fontId="10" fillId="0" borderId="0" xfId="0" quotePrefix="1" applyFont="1" applyAlignment="1">
      <alignment horizontal="right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9" borderId="0" xfId="0" applyFont="1" applyFill="1"/>
    <xf numFmtId="0" fontId="9" fillId="2" borderId="0" xfId="0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2</xdr:row>
      <xdr:rowOff>28575</xdr:rowOff>
    </xdr:from>
    <xdr:to>
      <xdr:col>2</xdr:col>
      <xdr:colOff>619125</xdr:colOff>
      <xdr:row>16</xdr:row>
      <xdr:rowOff>66675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133600" y="409575"/>
          <a:ext cx="9525" cy="2705100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590550</xdr:colOff>
      <xdr:row>16</xdr:row>
      <xdr:rowOff>38100</xdr:rowOff>
    </xdr:from>
    <xdr:to>
      <xdr:col>8</xdr:col>
      <xdr:colOff>76200</xdr:colOff>
      <xdr:row>16</xdr:row>
      <xdr:rowOff>47625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 flipH="1">
          <a:off x="2114550" y="3086100"/>
          <a:ext cx="4057650" cy="952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142875</xdr:colOff>
      <xdr:row>5</xdr:row>
      <xdr:rowOff>19050</xdr:rowOff>
    </xdr:from>
    <xdr:to>
      <xdr:col>3</xdr:col>
      <xdr:colOff>552450</xdr:colOff>
      <xdr:row>10</xdr:row>
      <xdr:rowOff>142875</xdr:rowOff>
    </xdr:to>
    <xdr:sp macro="" textlink="">
      <xdr:nvSpPr>
        <xdr:cNvPr id="6" name="Rectángu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428875" y="971550"/>
          <a:ext cx="409575" cy="1076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4</xdr:col>
      <xdr:colOff>123825</xdr:colOff>
      <xdr:row>10</xdr:row>
      <xdr:rowOff>9525</xdr:rowOff>
    </xdr:from>
    <xdr:to>
      <xdr:col>4</xdr:col>
      <xdr:colOff>533400</xdr:colOff>
      <xdr:row>12</xdr:row>
      <xdr:rowOff>123825</xdr:rowOff>
    </xdr:to>
    <xdr:sp macro="" textlink="">
      <xdr:nvSpPr>
        <xdr:cNvPr id="7" name="Rectá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171825" y="1914525"/>
          <a:ext cx="409575" cy="4953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5</xdr:col>
      <xdr:colOff>95250</xdr:colOff>
      <xdr:row>6</xdr:row>
      <xdr:rowOff>0</xdr:rowOff>
    </xdr:from>
    <xdr:to>
      <xdr:col>5</xdr:col>
      <xdr:colOff>514350</xdr:colOff>
      <xdr:row>9</xdr:row>
      <xdr:rowOff>0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3905250" y="1143000"/>
          <a:ext cx="419100" cy="571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3</xdr:col>
      <xdr:colOff>295275</xdr:colOff>
      <xdr:row>2</xdr:row>
      <xdr:rowOff>133350</xdr:rowOff>
    </xdr:from>
    <xdr:to>
      <xdr:col>3</xdr:col>
      <xdr:colOff>304800</xdr:colOff>
      <xdr:row>12</xdr:row>
      <xdr:rowOff>152400</xdr:rowOff>
    </xdr:to>
    <xdr:cxnSp macro="">
      <xdr:nvCxnSpPr>
        <xdr:cNvPr id="10" name="Conector rec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2581275" y="514350"/>
          <a:ext cx="9525" cy="192405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304800</xdr:colOff>
      <xdr:row>9</xdr:row>
      <xdr:rowOff>0</xdr:rowOff>
    </xdr:from>
    <xdr:to>
      <xdr:col>4</xdr:col>
      <xdr:colOff>323850</xdr:colOff>
      <xdr:row>14</xdr:row>
      <xdr:rowOff>57150</xdr:rowOff>
    </xdr:to>
    <xdr:cxnSp macro="">
      <xdr:nvCxnSpPr>
        <xdr:cNvPr id="11" name="Conector rec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3352800" y="1714500"/>
          <a:ext cx="19050" cy="100965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295275</xdr:colOff>
      <xdr:row>4</xdr:row>
      <xdr:rowOff>180975</xdr:rowOff>
    </xdr:from>
    <xdr:to>
      <xdr:col>5</xdr:col>
      <xdr:colOff>314325</xdr:colOff>
      <xdr:row>10</xdr:row>
      <xdr:rowOff>47625</xdr:rowOff>
    </xdr:to>
    <xdr:cxnSp macro="">
      <xdr:nvCxnSpPr>
        <xdr:cNvPr id="14" name="Conector recto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4105275" y="942975"/>
          <a:ext cx="19050" cy="1009650"/>
        </a:xfrm>
        <a:prstGeom prst="line">
          <a:avLst/>
        </a:prstGeom>
        <a:ln w="127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2</xdr:row>
      <xdr:rowOff>47625</xdr:rowOff>
    </xdr:from>
    <xdr:to>
      <xdr:col>2</xdr:col>
      <xdr:colOff>142875</xdr:colOff>
      <xdr:row>14</xdr:row>
      <xdr:rowOff>133350</xdr:rowOff>
    </xdr:to>
    <xdr:cxnSp macro="">
      <xdr:nvCxnSpPr>
        <xdr:cNvPr id="16" name="Conector recto de flecha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V="1">
          <a:off x="1666875" y="428625"/>
          <a:ext cx="0" cy="23717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676275</xdr:colOff>
      <xdr:row>6</xdr:row>
      <xdr:rowOff>136483</xdr:rowOff>
    </xdr:from>
    <xdr:to>
      <xdr:col>11</xdr:col>
      <xdr:colOff>695325</xdr:colOff>
      <xdr:row>12</xdr:row>
      <xdr:rowOff>114407</xdr:rowOff>
    </xdr:to>
    <xdr:sp macro="" textlink="">
      <xdr:nvSpPr>
        <xdr:cNvPr id="18" name="Forma lib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6010275" y="1279483"/>
          <a:ext cx="3067050" cy="1120924"/>
        </a:xfrm>
        <a:custGeom>
          <a:avLst/>
          <a:gdLst>
            <a:gd name="connsiteX0" fmla="*/ 0 w 3067050"/>
            <a:gd name="connsiteY0" fmla="*/ 1044617 h 1120924"/>
            <a:gd name="connsiteX1" fmla="*/ 752475 w 3067050"/>
            <a:gd name="connsiteY1" fmla="*/ 1063667 h 1120924"/>
            <a:gd name="connsiteX2" fmla="*/ 752475 w 3067050"/>
            <a:gd name="connsiteY2" fmla="*/ 1063667 h 1120924"/>
            <a:gd name="connsiteX3" fmla="*/ 1057275 w 3067050"/>
            <a:gd name="connsiteY3" fmla="*/ 711242 h 1120924"/>
            <a:gd name="connsiteX4" fmla="*/ 1247775 w 3067050"/>
            <a:gd name="connsiteY4" fmla="*/ 92117 h 1120924"/>
            <a:gd name="connsiteX5" fmla="*/ 1819275 w 3067050"/>
            <a:gd name="connsiteY5" fmla="*/ 101642 h 1120924"/>
            <a:gd name="connsiteX6" fmla="*/ 2105025 w 3067050"/>
            <a:gd name="connsiteY6" fmla="*/ 1025567 h 1120924"/>
            <a:gd name="connsiteX7" fmla="*/ 3067050 w 3067050"/>
            <a:gd name="connsiteY7" fmla="*/ 1044617 h 112092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3067050" h="1120924">
              <a:moveTo>
                <a:pt x="0" y="1044617"/>
              </a:moveTo>
              <a:lnTo>
                <a:pt x="752475" y="1063667"/>
              </a:lnTo>
              <a:lnTo>
                <a:pt x="752475" y="1063667"/>
              </a:lnTo>
              <a:cubicBezTo>
                <a:pt x="803275" y="1004930"/>
                <a:pt x="974725" y="873167"/>
                <a:pt x="1057275" y="711242"/>
              </a:cubicBezTo>
              <a:cubicBezTo>
                <a:pt x="1139825" y="549317"/>
                <a:pt x="1120775" y="193717"/>
                <a:pt x="1247775" y="92117"/>
              </a:cubicBezTo>
              <a:cubicBezTo>
                <a:pt x="1374775" y="-9483"/>
                <a:pt x="1676400" y="-53933"/>
                <a:pt x="1819275" y="101642"/>
              </a:cubicBezTo>
              <a:cubicBezTo>
                <a:pt x="1962150" y="257217"/>
                <a:pt x="1897063" y="868405"/>
                <a:pt x="2105025" y="1025567"/>
              </a:cubicBezTo>
              <a:cubicBezTo>
                <a:pt x="2312987" y="1182729"/>
                <a:pt x="2690018" y="1113673"/>
                <a:pt x="3067050" y="1044617"/>
              </a:cubicBezTo>
            </a:path>
          </a:pathLst>
        </a:cu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L" sz="1100"/>
        </a:p>
      </xdr:txBody>
    </xdr:sp>
    <xdr:clientData/>
  </xdr:twoCellAnchor>
  <xdr:twoCellAnchor>
    <xdr:from>
      <xdr:col>7</xdr:col>
      <xdr:colOff>276225</xdr:colOff>
      <xdr:row>12</xdr:row>
      <xdr:rowOff>104775</xdr:rowOff>
    </xdr:from>
    <xdr:to>
      <xdr:col>12</xdr:col>
      <xdr:colOff>523875</xdr:colOff>
      <xdr:row>12</xdr:row>
      <xdr:rowOff>114300</xdr:rowOff>
    </xdr:to>
    <xdr:cxnSp macro="">
      <xdr:nvCxnSpPr>
        <xdr:cNvPr id="19" name="Conector rec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H="1">
          <a:off x="5610225" y="2390775"/>
          <a:ext cx="4057650" cy="952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676275</xdr:colOff>
      <xdr:row>4</xdr:row>
      <xdr:rowOff>38100</xdr:rowOff>
    </xdr:from>
    <xdr:to>
      <xdr:col>9</xdr:col>
      <xdr:colOff>685800</xdr:colOff>
      <xdr:row>14</xdr:row>
      <xdr:rowOff>104775</xdr:rowOff>
    </xdr:to>
    <xdr:cxnSp macro="">
      <xdr:nvCxnSpPr>
        <xdr:cNvPr id="20" name="Conector recto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H="1">
          <a:off x="7534275" y="800100"/>
          <a:ext cx="9525" cy="1971675"/>
        </a:xfrm>
        <a:prstGeom prst="line">
          <a:avLst/>
        </a:prstGeom>
        <a:ln w="381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323850</xdr:colOff>
      <xdr:row>28</xdr:row>
      <xdr:rowOff>152400</xdr:rowOff>
    </xdr:from>
    <xdr:to>
      <xdr:col>9</xdr:col>
      <xdr:colOff>694632</xdr:colOff>
      <xdr:row>31</xdr:row>
      <xdr:rowOff>85660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850" y="5486400"/>
          <a:ext cx="5542857" cy="5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695325</xdr:colOff>
      <xdr:row>43</xdr:row>
      <xdr:rowOff>0</xdr:rowOff>
    </xdr:from>
    <xdr:to>
      <xdr:col>11</xdr:col>
      <xdr:colOff>646774</xdr:colOff>
      <xdr:row>67</xdr:row>
      <xdr:rowOff>180381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CFA18C-DE76-C707-790D-81D858D905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5325" y="8391525"/>
          <a:ext cx="7409524" cy="4752381"/>
        </a:xfrm>
        <a:prstGeom prst="rect">
          <a:avLst/>
        </a:prstGeom>
      </xdr:spPr>
    </xdr:pic>
    <xdr:clientData/>
  </xdr:twoCellAnchor>
  <xdr:twoCellAnchor editAs="oneCell">
    <xdr:from>
      <xdr:col>11</xdr:col>
      <xdr:colOff>695325</xdr:colOff>
      <xdr:row>42</xdr:row>
      <xdr:rowOff>104775</xdr:rowOff>
    </xdr:from>
    <xdr:to>
      <xdr:col>21</xdr:col>
      <xdr:colOff>303896</xdr:colOff>
      <xdr:row>69</xdr:row>
      <xdr:rowOff>18418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EC8B540-B91B-A05F-A300-E6A46301C8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3400" y="8305800"/>
          <a:ext cx="7228571" cy="50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19050</xdr:rowOff>
    </xdr:from>
    <xdr:to>
      <xdr:col>10</xdr:col>
      <xdr:colOff>465959</xdr:colOff>
      <xdr:row>17</xdr:row>
      <xdr:rowOff>142459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9150" y="209550"/>
          <a:ext cx="6123809" cy="332380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5</xdr:row>
      <xdr:rowOff>171450</xdr:rowOff>
    </xdr:from>
    <xdr:to>
      <xdr:col>21</xdr:col>
      <xdr:colOff>580096</xdr:colOff>
      <xdr:row>18</xdr:row>
      <xdr:rowOff>47321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62850" y="1200150"/>
          <a:ext cx="7428571" cy="24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8</xdr:col>
      <xdr:colOff>761238</xdr:colOff>
      <xdr:row>22</xdr:row>
      <xdr:rowOff>75642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095238" cy="4466667"/>
        </a:xfrm>
        <a:prstGeom prst="rect">
          <a:avLst/>
        </a:prstGeom>
      </xdr:spPr>
    </xdr:pic>
    <xdr:clientData/>
  </xdr:twoCellAnchor>
  <xdr:twoCellAnchor editAs="oneCell">
    <xdr:from>
      <xdr:col>3</xdr:col>
      <xdr:colOff>200025</xdr:colOff>
      <xdr:row>25</xdr:row>
      <xdr:rowOff>134746</xdr:rowOff>
    </xdr:from>
    <xdr:to>
      <xdr:col>12</xdr:col>
      <xdr:colOff>332449</xdr:colOff>
      <xdr:row>44</xdr:row>
      <xdr:rowOff>94656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D590DDF-8A70-49FF-B2DF-6E799D0F1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86025" y="5182996"/>
          <a:ext cx="5580724" cy="3579410"/>
        </a:xfrm>
        <a:prstGeom prst="rect">
          <a:avLst/>
        </a:prstGeom>
      </xdr:spPr>
    </xdr:pic>
    <xdr:clientData/>
  </xdr:twoCellAnchor>
  <xdr:twoCellAnchor editAs="oneCell">
    <xdr:from>
      <xdr:col>12</xdr:col>
      <xdr:colOff>291885</xdr:colOff>
      <xdr:row>25</xdr:row>
      <xdr:rowOff>95250</xdr:rowOff>
    </xdr:from>
    <xdr:to>
      <xdr:col>21</xdr:col>
      <xdr:colOff>589646</xdr:colOff>
      <xdr:row>47</xdr:row>
      <xdr:rowOff>104143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118D3EA-9828-4DA6-A9FA-E6107FD70A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26185" y="5143500"/>
          <a:ext cx="6003236" cy="41998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33" workbookViewId="0">
      <selection activeCell="J38" sqref="J38:K39"/>
    </sheetView>
  </sheetViews>
  <sheetFormatPr baseColWidth="10" defaultRowHeight="14.4" x14ac:dyDescent="0.3"/>
  <cols>
    <col min="3" max="3" width="5.5546875" customWidth="1"/>
    <col min="8" max="8" width="3.44140625" customWidth="1"/>
  </cols>
  <sheetData>
    <row r="3" spans="2:12" x14ac:dyDescent="0.3">
      <c r="D3" s="2"/>
      <c r="E3" s="2" t="s">
        <v>11</v>
      </c>
      <c r="F3" s="2"/>
      <c r="G3" s="2"/>
      <c r="H3" s="2"/>
    </row>
    <row r="5" spans="2:12" x14ac:dyDescent="0.3">
      <c r="B5" s="6" t="s">
        <v>5</v>
      </c>
    </row>
    <row r="6" spans="2:12" x14ac:dyDescent="0.3">
      <c r="B6" s="6" t="s">
        <v>6</v>
      </c>
    </row>
    <row r="7" spans="2:12" x14ac:dyDescent="0.3">
      <c r="L7" t="s">
        <v>7</v>
      </c>
    </row>
    <row r="14" spans="2:12" x14ac:dyDescent="0.3">
      <c r="D14" t="s">
        <v>12</v>
      </c>
      <c r="I14" t="s">
        <v>10</v>
      </c>
      <c r="L14" t="s">
        <v>10</v>
      </c>
    </row>
    <row r="15" spans="2:12" x14ac:dyDescent="0.3">
      <c r="D15" t="s">
        <v>13</v>
      </c>
    </row>
    <row r="16" spans="2:12" x14ac:dyDescent="0.3">
      <c r="J16" t="s">
        <v>8</v>
      </c>
      <c r="L16" t="s">
        <v>9</v>
      </c>
    </row>
    <row r="18" spans="4:13" x14ac:dyDescent="0.3">
      <c r="D18" s="5" t="s">
        <v>2</v>
      </c>
      <c r="E18" s="3" t="s">
        <v>3</v>
      </c>
      <c r="F18" s="5" t="s">
        <v>4</v>
      </c>
    </row>
    <row r="19" spans="4:13" x14ac:dyDescent="0.3">
      <c r="E19" t="s">
        <v>14</v>
      </c>
    </row>
    <row r="20" spans="4:13" x14ac:dyDescent="0.3">
      <c r="E20" s="4" t="s">
        <v>15</v>
      </c>
    </row>
    <row r="21" spans="4:13" x14ac:dyDescent="0.3">
      <c r="F21" s="4" t="s">
        <v>16</v>
      </c>
      <c r="G21" s="4"/>
    </row>
    <row r="22" spans="4:13" x14ac:dyDescent="0.3">
      <c r="F22" s="4" t="s">
        <v>17</v>
      </c>
      <c r="G22" s="4"/>
    </row>
    <row r="23" spans="4:13" x14ac:dyDescent="0.3">
      <c r="F23" s="4" t="s">
        <v>18</v>
      </c>
      <c r="G23" s="4"/>
    </row>
    <row r="24" spans="4:13" x14ac:dyDescent="0.3">
      <c r="F24" s="4" t="s">
        <v>19</v>
      </c>
      <c r="G24" s="4"/>
    </row>
    <row r="25" spans="4:13" x14ac:dyDescent="0.3">
      <c r="F25" s="4" t="s">
        <v>20</v>
      </c>
      <c r="G25" s="4"/>
    </row>
    <row r="30" spans="4:13" ht="15.6" x14ac:dyDescent="0.3">
      <c r="K30" s="8" t="s">
        <v>21</v>
      </c>
      <c r="L30" s="9"/>
      <c r="M30" s="9"/>
    </row>
    <row r="31" spans="4:13" ht="15.6" x14ac:dyDescent="0.3">
      <c r="K31" s="8" t="s">
        <v>22</v>
      </c>
      <c r="L31" s="9"/>
      <c r="M31" s="9"/>
    </row>
    <row r="33" spans="3:13" x14ac:dyDescent="0.3">
      <c r="I33" s="2" t="s">
        <v>29</v>
      </c>
      <c r="J33" s="2" t="s">
        <v>30</v>
      </c>
      <c r="K33" s="2"/>
      <c r="L33" s="2"/>
    </row>
    <row r="34" spans="3:13" ht="23.4" x14ac:dyDescent="0.45">
      <c r="C34" s="22" t="s">
        <v>23</v>
      </c>
      <c r="D34" s="23" t="s">
        <v>25</v>
      </c>
      <c r="E34" s="23"/>
      <c r="F34" s="23"/>
      <c r="G34" s="23"/>
      <c r="H34" s="7" t="s">
        <v>26</v>
      </c>
      <c r="I34" s="20" t="s">
        <v>27</v>
      </c>
      <c r="J34" s="20" t="s">
        <v>31</v>
      </c>
      <c r="K34" s="11" t="s">
        <v>1</v>
      </c>
      <c r="M34" s="10" t="s">
        <v>0</v>
      </c>
    </row>
    <row r="35" spans="3:13" x14ac:dyDescent="0.3">
      <c r="K35" t="s">
        <v>47</v>
      </c>
      <c r="M35" s="10" t="s">
        <v>1</v>
      </c>
    </row>
    <row r="36" spans="3:13" ht="18" x14ac:dyDescent="0.35">
      <c r="I36" s="20" t="s">
        <v>28</v>
      </c>
      <c r="J36" s="20" t="s">
        <v>32</v>
      </c>
      <c r="K36" s="12" t="s">
        <v>48</v>
      </c>
    </row>
    <row r="37" spans="3:13" x14ac:dyDescent="0.3">
      <c r="K37" t="s">
        <v>49</v>
      </c>
    </row>
    <row r="38" spans="3:13" ht="15.6" x14ac:dyDescent="0.3">
      <c r="C38" s="19" t="s">
        <v>24</v>
      </c>
      <c r="D38" s="19" t="s">
        <v>33</v>
      </c>
      <c r="E38" s="19"/>
      <c r="F38" s="19"/>
      <c r="G38" s="19"/>
      <c r="H38" s="7" t="s">
        <v>26</v>
      </c>
      <c r="I38" s="19" t="s">
        <v>27</v>
      </c>
      <c r="J38" s="19" t="s">
        <v>34</v>
      </c>
      <c r="K38" s="13">
        <v>1</v>
      </c>
    </row>
    <row r="39" spans="3:13" ht="15.6" x14ac:dyDescent="0.3">
      <c r="I39" s="19"/>
      <c r="J39" s="19"/>
      <c r="K39" t="s">
        <v>47</v>
      </c>
    </row>
    <row r="40" spans="3:13" ht="15.6" x14ac:dyDescent="0.3">
      <c r="I40" s="19" t="s">
        <v>28</v>
      </c>
      <c r="J40" s="19" t="s">
        <v>35</v>
      </c>
      <c r="K40" s="11" t="s">
        <v>1</v>
      </c>
    </row>
    <row r="41" spans="3:13" x14ac:dyDescent="0.3">
      <c r="K41" t="s">
        <v>49</v>
      </c>
    </row>
  </sheetData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T38"/>
  <sheetViews>
    <sheetView tabSelected="1" workbookViewId="0">
      <selection activeCell="C24" sqref="C24"/>
    </sheetView>
  </sheetViews>
  <sheetFormatPr baseColWidth="10" defaultRowHeight="14.4" x14ac:dyDescent="0.3"/>
  <cols>
    <col min="2" max="2" width="5.109375" bestFit="1" customWidth="1"/>
    <col min="3" max="3" width="3" bestFit="1" customWidth="1"/>
    <col min="7" max="7" width="9" bestFit="1" customWidth="1"/>
    <col min="9" max="9" width="11.44140625" customWidth="1"/>
    <col min="11" max="11" width="16.33203125" customWidth="1"/>
    <col min="12" max="12" width="14.88671875" customWidth="1"/>
    <col min="13" max="13" width="3.109375" customWidth="1"/>
    <col min="14" max="14" width="4.6640625" customWidth="1"/>
  </cols>
  <sheetData>
    <row r="5" spans="11:11" ht="21" x14ac:dyDescent="0.4">
      <c r="K5" s="1" t="s">
        <v>1</v>
      </c>
    </row>
    <row r="6" spans="11:11" ht="21" x14ac:dyDescent="0.4">
      <c r="K6" s="1" t="s">
        <v>0</v>
      </c>
    </row>
    <row r="20" spans="2:20" ht="21" x14ac:dyDescent="0.4">
      <c r="B20" s="24" t="s">
        <v>36</v>
      </c>
      <c r="C20" s="25">
        <v>20</v>
      </c>
      <c r="D20" s="25" t="s">
        <v>38</v>
      </c>
      <c r="E20" s="25"/>
      <c r="G20" t="s">
        <v>39</v>
      </c>
      <c r="H20" s="18" t="s">
        <v>55</v>
      </c>
      <c r="K20" s="7" t="s">
        <v>56</v>
      </c>
      <c r="L20" s="21"/>
      <c r="M20" s="21"/>
      <c r="N20" s="21"/>
      <c r="O20" s="21"/>
      <c r="P20" s="21"/>
      <c r="Q20" s="30" t="s">
        <v>29</v>
      </c>
      <c r="R20" s="30" t="s">
        <v>30</v>
      </c>
      <c r="S20" s="30"/>
      <c r="T20" s="30"/>
    </row>
    <row r="21" spans="2:20" ht="21" x14ac:dyDescent="0.4">
      <c r="B21" s="24" t="s">
        <v>37</v>
      </c>
      <c r="C21" s="25">
        <v>30</v>
      </c>
      <c r="D21" s="25" t="s">
        <v>38</v>
      </c>
      <c r="E21" s="25"/>
      <c r="K21" s="7">
        <f>(20/30)*100</f>
        <v>66.666666666666657</v>
      </c>
      <c r="L21" s="32">
        <v>0.67</v>
      </c>
      <c r="M21" s="21" t="s">
        <v>57</v>
      </c>
      <c r="N21" s="21"/>
      <c r="O21" s="21"/>
      <c r="P21" s="21"/>
      <c r="Q21" s="21"/>
      <c r="R21" s="21"/>
      <c r="S21" s="21"/>
      <c r="T21" s="21"/>
    </row>
    <row r="22" spans="2:20" x14ac:dyDescent="0.3">
      <c r="G22" t="s">
        <v>40</v>
      </c>
      <c r="H22" s="7" t="s">
        <v>58</v>
      </c>
      <c r="I22" s="7"/>
      <c r="J22" s="7"/>
      <c r="K22" s="14" t="s">
        <v>59</v>
      </c>
      <c r="L22" s="21"/>
      <c r="M22" s="21"/>
      <c r="N22" s="21"/>
      <c r="O22" s="21"/>
      <c r="P22" s="21"/>
      <c r="Q22" s="21"/>
      <c r="R22" s="21"/>
      <c r="S22" s="21"/>
      <c r="T22" s="21"/>
    </row>
    <row r="23" spans="2:20" x14ac:dyDescent="0.3">
      <c r="H23" s="7"/>
      <c r="I23" s="7"/>
      <c r="K23" s="33">
        <f>1-(20/30)</f>
        <v>0.33333333333333337</v>
      </c>
      <c r="L23" s="21"/>
      <c r="M23" s="21"/>
      <c r="N23" s="21"/>
      <c r="O23" s="21"/>
      <c r="P23" s="21"/>
      <c r="Q23" s="21"/>
      <c r="R23" s="21"/>
      <c r="S23" s="21"/>
      <c r="T23" s="21"/>
    </row>
    <row r="24" spans="2:20" x14ac:dyDescent="0.3">
      <c r="G24" t="s">
        <v>41</v>
      </c>
      <c r="H24" t="s">
        <v>60</v>
      </c>
      <c r="I24" s="11" t="s">
        <v>1</v>
      </c>
      <c r="K24" t="s">
        <v>31</v>
      </c>
      <c r="L24" s="21"/>
      <c r="M24" s="21"/>
      <c r="N24" s="21"/>
      <c r="O24" s="21"/>
      <c r="P24" s="21"/>
      <c r="Q24" s="21"/>
      <c r="R24" s="21"/>
      <c r="S24" s="21"/>
      <c r="T24" s="21"/>
    </row>
    <row r="25" spans="2:20" ht="18" x14ac:dyDescent="0.35">
      <c r="H25" s="7"/>
      <c r="I25" t="s">
        <v>47</v>
      </c>
      <c r="K25" s="35">
        <f>20/(30-20)</f>
        <v>2</v>
      </c>
      <c r="L25" s="36" t="s">
        <v>61</v>
      </c>
      <c r="M25" s="36"/>
      <c r="N25" s="36"/>
      <c r="O25" s="36"/>
      <c r="P25" s="36"/>
      <c r="Q25" s="36"/>
      <c r="R25" s="36"/>
      <c r="S25" s="21"/>
      <c r="T25" s="21"/>
    </row>
    <row r="26" spans="2:20" x14ac:dyDescent="0.3">
      <c r="G26" t="s">
        <v>42</v>
      </c>
      <c r="H26" t="s">
        <v>62</v>
      </c>
      <c r="I26" s="12" t="s">
        <v>48</v>
      </c>
      <c r="K26" t="s">
        <v>32</v>
      </c>
      <c r="L26" s="21"/>
      <c r="M26" s="21"/>
      <c r="N26" s="21"/>
      <c r="O26" s="21"/>
      <c r="P26" s="21"/>
      <c r="Q26" s="21"/>
      <c r="R26" s="21"/>
      <c r="S26" s="21"/>
      <c r="T26" s="21"/>
    </row>
    <row r="27" spans="2:20" x14ac:dyDescent="0.3">
      <c r="I27" t="s">
        <v>49</v>
      </c>
      <c r="K27">
        <f>+(20^2)/(30*(30-20))</f>
        <v>1.3333333333333333</v>
      </c>
    </row>
    <row r="28" spans="2:20" ht="18" x14ac:dyDescent="0.35">
      <c r="K28" s="31">
        <v>1</v>
      </c>
      <c r="L28" s="34" t="s">
        <v>63</v>
      </c>
      <c r="M28" s="34"/>
      <c r="N28" s="34"/>
      <c r="O28" s="34"/>
      <c r="P28" s="34"/>
      <c r="Q28" s="34"/>
      <c r="R28" s="34"/>
    </row>
    <row r="30" spans="2:20" ht="15.6" x14ac:dyDescent="0.3">
      <c r="Q30" s="30" t="s">
        <v>29</v>
      </c>
      <c r="R30" s="30" t="s">
        <v>30</v>
      </c>
      <c r="S30" s="30"/>
      <c r="T30" s="30"/>
    </row>
    <row r="31" spans="2:20" ht="21" x14ac:dyDescent="0.4">
      <c r="Q31" s="37" t="s">
        <v>64</v>
      </c>
      <c r="R31" s="38" t="s">
        <v>65</v>
      </c>
      <c r="S31" s="1"/>
      <c r="T31" s="1"/>
    </row>
    <row r="32" spans="2:20" ht="21" x14ac:dyDescent="0.4">
      <c r="Q32" s="37" t="s">
        <v>66</v>
      </c>
      <c r="R32" s="38" t="s">
        <v>67</v>
      </c>
      <c r="S32" s="1"/>
      <c r="T32" s="1"/>
    </row>
    <row r="33" spans="7:18" ht="21" x14ac:dyDescent="0.4">
      <c r="Q33" s="37" t="s">
        <v>68</v>
      </c>
      <c r="R33" s="38" t="s">
        <v>67</v>
      </c>
    </row>
    <row r="35" spans="7:18" x14ac:dyDescent="0.3">
      <c r="G35" t="s">
        <v>43</v>
      </c>
      <c r="H35" t="s">
        <v>69</v>
      </c>
      <c r="I35" s="11" t="s">
        <v>1</v>
      </c>
      <c r="K35" t="s">
        <v>69</v>
      </c>
    </row>
    <row r="36" spans="7:18" x14ac:dyDescent="0.3">
      <c r="I36" t="s">
        <v>49</v>
      </c>
      <c r="K36" s="6">
        <f>20/(30*(30-20))</f>
        <v>6.6666666666666666E-2</v>
      </c>
      <c r="L36" s="6" t="s">
        <v>70</v>
      </c>
    </row>
    <row r="37" spans="7:18" ht="18" x14ac:dyDescent="0.35">
      <c r="K37" s="39">
        <f>+K36*60</f>
        <v>4</v>
      </c>
      <c r="L37" s="40" t="s">
        <v>71</v>
      </c>
    </row>
    <row r="38" spans="7:18" x14ac:dyDescent="0.3">
      <c r="L38" s="34" t="s">
        <v>72</v>
      </c>
      <c r="M38" s="34"/>
      <c r="N38" s="34"/>
      <c r="O38" s="34"/>
      <c r="P38" s="34"/>
      <c r="Q38" s="34"/>
    </row>
  </sheetData>
  <phoneticPr fontId="12" type="noConversion"/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K7:V25"/>
  <sheetViews>
    <sheetView topLeftCell="A5" workbookViewId="0">
      <selection activeCell="G25" sqref="G25"/>
    </sheetView>
  </sheetViews>
  <sheetFormatPr baseColWidth="10" defaultRowHeight="14.4" x14ac:dyDescent="0.3"/>
  <cols>
    <col min="10" max="10" width="1.88671875" customWidth="1"/>
    <col min="11" max="11" width="5.109375" bestFit="1" customWidth="1"/>
    <col min="12" max="12" width="6.109375" bestFit="1" customWidth="1"/>
    <col min="13" max="13" width="15.44140625" customWidth="1"/>
    <col min="14" max="14" width="13.88671875" customWidth="1"/>
    <col min="15" max="15" width="4.44140625" customWidth="1"/>
    <col min="16" max="16" width="8.109375" customWidth="1"/>
    <col min="17" max="17" width="4.88671875" bestFit="1" customWidth="1"/>
    <col min="18" max="18" width="4.5546875" customWidth="1"/>
  </cols>
  <sheetData>
    <row r="7" spans="11:21" ht="21" x14ac:dyDescent="0.4">
      <c r="K7" s="15" t="s">
        <v>44</v>
      </c>
      <c r="L7" s="16">
        <v>7</v>
      </c>
      <c r="M7" s="17" t="s">
        <v>50</v>
      </c>
      <c r="N7" s="17"/>
    </row>
    <row r="8" spans="11:21" ht="21" x14ac:dyDescent="0.4">
      <c r="K8" s="15" t="s">
        <v>37</v>
      </c>
      <c r="L8" s="16">
        <v>10</v>
      </c>
      <c r="M8" s="17" t="s">
        <v>50</v>
      </c>
      <c r="N8" s="17"/>
    </row>
    <row r="10" spans="11:21" ht="21" x14ac:dyDescent="0.4">
      <c r="M10" s="28" t="s">
        <v>29</v>
      </c>
      <c r="N10" s="28" t="s">
        <v>54</v>
      </c>
      <c r="O10" s="28"/>
      <c r="P10" s="28"/>
      <c r="Q10" s="28"/>
      <c r="R10" s="28"/>
      <c r="S10" s="2"/>
    </row>
    <row r="11" spans="11:21" x14ac:dyDescent="0.3">
      <c r="M11" t="s">
        <v>51</v>
      </c>
      <c r="N11" s="7" t="s">
        <v>52</v>
      </c>
      <c r="O11" s="7"/>
    </row>
    <row r="13" spans="11:21" ht="15.6" x14ac:dyDescent="0.3">
      <c r="K13" s="27" t="s">
        <v>45</v>
      </c>
      <c r="L13" t="s">
        <v>73</v>
      </c>
      <c r="O13" s="10" t="s">
        <v>74</v>
      </c>
      <c r="P13">
        <f>7/10</f>
        <v>0.7</v>
      </c>
      <c r="S13" t="s">
        <v>75</v>
      </c>
    </row>
    <row r="14" spans="11:21" ht="15.6" x14ac:dyDescent="0.3">
      <c r="K14" s="27" t="s">
        <v>40</v>
      </c>
      <c r="L14" s="32">
        <v>0.3</v>
      </c>
      <c r="M14" t="s">
        <v>76</v>
      </c>
    </row>
    <row r="16" spans="11:21" ht="18" x14ac:dyDescent="0.35">
      <c r="K16" s="27" t="s">
        <v>41</v>
      </c>
      <c r="L16" s="20" t="s">
        <v>32</v>
      </c>
      <c r="M16" s="12" t="s">
        <v>48</v>
      </c>
      <c r="N16" s="20">
        <f>+(7^2)/(10*(10-7))</f>
        <v>1.6333333333333333</v>
      </c>
      <c r="P16" s="41">
        <v>2</v>
      </c>
      <c r="Q16" s="29" t="s">
        <v>77</v>
      </c>
      <c r="R16" s="2"/>
      <c r="S16" s="2"/>
      <c r="T16" s="2"/>
      <c r="U16" s="2"/>
    </row>
    <row r="17" spans="11:22" x14ac:dyDescent="0.3">
      <c r="M17" t="s">
        <v>49</v>
      </c>
    </row>
    <row r="18" spans="11:22" ht="18" x14ac:dyDescent="0.35">
      <c r="K18" s="27" t="s">
        <v>42</v>
      </c>
      <c r="L18" s="20" t="s">
        <v>31</v>
      </c>
      <c r="M18" s="11" t="s">
        <v>1</v>
      </c>
      <c r="N18" s="20">
        <f>7/(10-7)</f>
        <v>2.3333333333333335</v>
      </c>
      <c r="P18" s="41">
        <v>2</v>
      </c>
      <c r="Q18" s="29" t="s">
        <v>78</v>
      </c>
      <c r="R18" s="2"/>
      <c r="S18" s="2"/>
      <c r="T18" s="2"/>
      <c r="U18" s="2"/>
    </row>
    <row r="19" spans="11:22" x14ac:dyDescent="0.3">
      <c r="M19" t="s">
        <v>47</v>
      </c>
    </row>
    <row r="20" spans="11:22" ht="18" x14ac:dyDescent="0.35">
      <c r="K20" s="26" t="s">
        <v>43</v>
      </c>
      <c r="L20" s="19" t="s">
        <v>35</v>
      </c>
      <c r="M20" s="11" t="s">
        <v>1</v>
      </c>
      <c r="N20" s="20">
        <f>7/(10*(10-7))</f>
        <v>0.23333333333333334</v>
      </c>
      <c r="P20" s="41">
        <f>+N20*60</f>
        <v>14</v>
      </c>
      <c r="Q20" s="29" t="s">
        <v>79</v>
      </c>
      <c r="R20" s="2" t="s">
        <v>80</v>
      </c>
      <c r="S20" s="2"/>
      <c r="T20" s="2"/>
      <c r="U20" s="2"/>
      <c r="V20" s="2"/>
    </row>
    <row r="21" spans="11:22" x14ac:dyDescent="0.3">
      <c r="M21" t="s">
        <v>49</v>
      </c>
    </row>
    <row r="23" spans="11:22" ht="18" x14ac:dyDescent="0.35">
      <c r="K23" s="26" t="s">
        <v>46</v>
      </c>
      <c r="L23" s="19" t="s">
        <v>34</v>
      </c>
      <c r="M23" s="13">
        <v>1</v>
      </c>
      <c r="N23" s="20">
        <f>1/(10-7)</f>
        <v>0.33333333333333331</v>
      </c>
      <c r="P23" s="41">
        <f>+N23*60</f>
        <v>20</v>
      </c>
      <c r="Q23" s="29" t="s">
        <v>79</v>
      </c>
      <c r="R23" s="2" t="s">
        <v>81</v>
      </c>
      <c r="S23" s="2"/>
      <c r="T23" s="2"/>
      <c r="U23" s="2"/>
      <c r="V23" s="2"/>
    </row>
    <row r="24" spans="11:22" ht="15.6" x14ac:dyDescent="0.3">
      <c r="L24" s="19"/>
      <c r="M24" t="s">
        <v>47</v>
      </c>
    </row>
    <row r="25" spans="11:22" x14ac:dyDescent="0.3">
      <c r="R25" t="s">
        <v>53</v>
      </c>
    </row>
  </sheetData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Contexto</vt:lpstr>
      <vt:lpstr>Ejercicio-1</vt:lpstr>
      <vt:lpstr>Ejercicio-2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Maltes, Braulio Javier</dc:creator>
  <cp:lastModifiedBy>Bernard Maltes, Braulio Javier</cp:lastModifiedBy>
  <dcterms:created xsi:type="dcterms:W3CDTF">2020-04-17T21:24:53Z</dcterms:created>
  <dcterms:modified xsi:type="dcterms:W3CDTF">2025-04-11T18:37:07Z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183ae1-726f-4969-b787-1995b26b5e2f_Enabled">
    <vt:lpwstr>True</vt:lpwstr>
  </property>
  <property fmtid="{D5CDD505-2E9C-101B-9397-08002B2CF9AE}" pid="3" name="MSIP_Label_00183ae1-726f-4969-b787-1995b26b5e2f_SiteId">
    <vt:lpwstr>d539d4bf-5610-471a-afc2-1c76685cfefa</vt:lpwstr>
  </property>
  <property fmtid="{D5CDD505-2E9C-101B-9397-08002B2CF9AE}" pid="4" name="MSIP_Label_00183ae1-726f-4969-b787-1995b26b5e2f_Owner">
    <vt:lpwstr>braulio.bernard@enel.com</vt:lpwstr>
  </property>
  <property fmtid="{D5CDD505-2E9C-101B-9397-08002B2CF9AE}" pid="5" name="MSIP_Label_00183ae1-726f-4969-b787-1995b26b5e2f_SetDate">
    <vt:lpwstr>2021-04-04T15:45:52.5521853Z</vt:lpwstr>
  </property>
  <property fmtid="{D5CDD505-2E9C-101B-9397-08002B2CF9AE}" pid="6" name="MSIP_Label_00183ae1-726f-4969-b787-1995b26b5e2f_Name">
    <vt:lpwstr>Internal</vt:lpwstr>
  </property>
  <property fmtid="{D5CDD505-2E9C-101B-9397-08002B2CF9AE}" pid="7" name="MSIP_Label_00183ae1-726f-4969-b787-1995b26b5e2f_Application">
    <vt:lpwstr>Microsoft Azure Information Protection</vt:lpwstr>
  </property>
  <property fmtid="{D5CDD505-2E9C-101B-9397-08002B2CF9AE}" pid="8" name="MSIP_Label_00183ae1-726f-4969-b787-1995b26b5e2f_ActionId">
    <vt:lpwstr>c7a74eee-3b9b-4a57-9bf8-cc594355d006</vt:lpwstr>
  </property>
  <property fmtid="{D5CDD505-2E9C-101B-9397-08002B2CF9AE}" pid="9" name="MSIP_Label_00183ae1-726f-4969-b787-1995b26b5e2f_Extended_MSFT_Method">
    <vt:lpwstr>Automatic</vt:lpwstr>
  </property>
  <property fmtid="{D5CDD505-2E9C-101B-9397-08002B2CF9AE}" pid="10" name="MSIP_Label_797ad33d-ed35-43c0-b526-22bc83c17deb_Enabled">
    <vt:lpwstr>true</vt:lpwstr>
  </property>
  <property fmtid="{D5CDD505-2E9C-101B-9397-08002B2CF9AE}" pid="11" name="MSIP_Label_797ad33d-ed35-43c0-b526-22bc83c17deb_SetDate">
    <vt:lpwstr>2023-07-26T00:58:47Z</vt:lpwstr>
  </property>
  <property fmtid="{D5CDD505-2E9C-101B-9397-08002B2CF9AE}" pid="12" name="MSIP_Label_797ad33d-ed35-43c0-b526-22bc83c17deb_Method">
    <vt:lpwstr>Standard</vt:lpwstr>
  </property>
  <property fmtid="{D5CDD505-2E9C-101B-9397-08002B2CF9AE}" pid="13" name="MSIP_Label_797ad33d-ed35-43c0-b526-22bc83c17deb_Name">
    <vt:lpwstr>797ad33d-ed35-43c0-b526-22bc83c17deb</vt:lpwstr>
  </property>
  <property fmtid="{D5CDD505-2E9C-101B-9397-08002B2CF9AE}" pid="14" name="MSIP_Label_797ad33d-ed35-43c0-b526-22bc83c17deb_SiteId">
    <vt:lpwstr>d539d4bf-5610-471a-afc2-1c76685cfefa</vt:lpwstr>
  </property>
  <property fmtid="{D5CDD505-2E9C-101B-9397-08002B2CF9AE}" pid="15" name="MSIP_Label_797ad33d-ed35-43c0-b526-22bc83c17deb_ActionId">
    <vt:lpwstr>b55452e3-155e-4576-87e3-92413783c2e7</vt:lpwstr>
  </property>
  <property fmtid="{D5CDD505-2E9C-101B-9397-08002B2CF9AE}" pid="16" name="MSIP_Label_797ad33d-ed35-43c0-b526-22bc83c17deb_ContentBits">
    <vt:lpwstr>1</vt:lpwstr>
  </property>
</Properties>
</file>