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3" documentId="8_{CF71DDDF-9B02-4FCD-A766-AC3CCE778F1C}" xr6:coauthVersionLast="47" xr6:coauthVersionMax="47" xr10:uidLastSave="{AAD565F1-EEEF-4997-A9A8-F8FCFE9AEF00}"/>
  <bookViews>
    <workbookView xWindow="-98" yWindow="-98" windowWidth="21795" windowHeight="12975" tabRatio="942" xr2:uid="{00000000-000D-0000-FFFF-FFFF00000000}"/>
  </bookViews>
  <sheets>
    <sheet name="01 PPE" sheetId="139" r:id="rId1"/>
    <sheet name="Nº9 Col cred Social" sheetId="13" state="hidden" r:id="rId2"/>
    <sheet name="Nº10 Deu previsionales" sheetId="14" state="hidden" r:id="rId3"/>
    <sheet name="Nº11a Act x Mut Hip endo" sheetId="15" state="hidden" r:id="rId4"/>
    <sheet name="Nº11b Act x Mut Hip endo" sheetId="16" state="hidden" r:id="rId5"/>
    <sheet name="Nº12 Deu Com y otxcob cte (b)" sheetId="63" state="hidden" r:id="rId6"/>
    <sheet name="Nº18 Pr Plt Eq" sheetId="25" r:id="rId7"/>
    <sheet name="Nº20 Col cred Social" sheetId="79" state="hidden" r:id="rId8"/>
    <sheet name="Nº22 Pas x Mut Hip" sheetId="29" state="hidden" r:id="rId9"/>
    <sheet name="Nº25 Prov Cred Social" sheetId="83" state="hidden" r:id="rId10"/>
    <sheet name="Nº29 Ing Int y Rea" sheetId="37" state="hidden" r:id="rId11"/>
    <sheet name="Nº30 Gto x Int y Rea" sheetId="38" state="hidden" r:id="rId12"/>
    <sheet name="Nº31 Prestaciones adic" sheetId="39" state="hidden" r:id="rId13"/>
    <sheet name="Nº32 Ing Gto por Comisiones" sheetId="40" state="hidden" r:id="rId14"/>
    <sheet name="Nº33 Prov por riesgo cred" sheetId="41" state="hidden" r:id="rId15"/>
    <sheet name="Nº34 Ot Ing y gtos operacionale" sheetId="88" state="hidden" r:id="rId16"/>
    <sheet name="Nº37 Aun-Dis coloc credi socia" sheetId="85" state="hidden" r:id="rId17"/>
  </sheets>
  <definedNames>
    <definedName name="AgrupacionSVS">#REF!</definedName>
    <definedName name="Costos_Financieros">#REF!</definedName>
    <definedName name="Diferencia_de_Cambio">#REF!</definedName>
    <definedName name="FechaRº">#REF!</definedName>
    <definedName name="Gastos_Beneficios_Empleados">#REF!</definedName>
    <definedName name="Gastos_Depreciacion_amortizacion">#REF!</definedName>
    <definedName name="Ingresos_Financieros">#REF!</definedName>
    <definedName name="Materias_Primas_Consumibles">#REF!</definedName>
    <definedName name="Materias_Primas_y_Consumibles">#REF!</definedName>
    <definedName name="Otras_ganancias_perdidas">#REF!</definedName>
    <definedName name="Otros_gastos_por_Naturaleza">#REF!</definedName>
    <definedName name="Otros_Ingresos_por_Naturaleza">#REF!</definedName>
    <definedName name="Otros_Ingresos_por_Servicios">#REF!</definedName>
    <definedName name="Remuneraciones_del_personal">#REF!</definedName>
    <definedName name="Reversion_Perdidas_por_Deterioro">#REF!</definedName>
    <definedName name="Reversión_perdidas_por_Deterioro">#REF!</definedName>
    <definedName name="Reversión_Pérdidas_por_Deterioro">#REF!</definedName>
    <definedName name="_xlnm.Print_Titles" localSheetId="8">'Nº22 Pas x Mut Hip'!$1:$1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139" l="1"/>
  <c r="C47" i="25" l="1"/>
  <c r="B42" i="25"/>
  <c r="B37" i="25"/>
  <c r="B35" i="25"/>
  <c r="B30" i="25"/>
  <c r="E72" i="139"/>
  <c r="F136" i="139" l="1"/>
  <c r="F137" i="139"/>
  <c r="F135" i="139"/>
  <c r="F124" i="139"/>
  <c r="F125" i="139"/>
  <c r="F123" i="139"/>
  <c r="F116" i="139"/>
  <c r="F117" i="139"/>
  <c r="F115" i="139"/>
  <c r="F100" i="139"/>
  <c r="E100" i="139"/>
  <c r="F90" i="139"/>
  <c r="E90" i="139"/>
  <c r="F87" i="139"/>
  <c r="E87" i="139"/>
  <c r="F84" i="139"/>
  <c r="E84" i="139"/>
  <c r="G78" i="139"/>
  <c r="E78" i="139"/>
  <c r="G73" i="139"/>
  <c r="G75" i="139" s="1"/>
  <c r="E73" i="139"/>
  <c r="E75" i="139" s="1"/>
  <c r="G71" i="139"/>
  <c r="G70" i="139"/>
  <c r="F59" i="139"/>
  <c r="E59" i="139"/>
  <c r="F46" i="139"/>
  <c r="F44" i="139"/>
  <c r="E44" i="139"/>
  <c r="F42" i="139"/>
  <c r="E42" i="139"/>
  <c r="E37" i="139"/>
  <c r="G36" i="139"/>
  <c r="G37" i="139" s="1"/>
  <c r="G34" i="139"/>
  <c r="G35" i="139" s="1"/>
  <c r="E35" i="139"/>
  <c r="E33" i="139"/>
  <c r="G90" i="139" l="1"/>
  <c r="E91" i="139"/>
  <c r="F91" i="139"/>
  <c r="E38" i="139"/>
  <c r="G87" i="139"/>
  <c r="G84" i="139"/>
  <c r="G72" i="139"/>
  <c r="G79" i="139" s="1"/>
  <c r="G100" i="139"/>
  <c r="E79" i="139"/>
  <c r="G42" i="139"/>
  <c r="G91" i="139" l="1"/>
  <c r="B112" i="139"/>
  <c r="G62" i="139" l="1"/>
  <c r="G54" i="139"/>
  <c r="G53" i="139"/>
  <c r="G50" i="139"/>
  <c r="G32" i="139"/>
  <c r="G33" i="139" s="1"/>
  <c r="G38" i="139" s="1"/>
  <c r="D125" i="139"/>
  <c r="D124" i="139"/>
  <c r="D123" i="139"/>
  <c r="D117" i="139"/>
  <c r="D116" i="139"/>
  <c r="D115" i="139"/>
  <c r="F55" i="139"/>
  <c r="E55" i="139"/>
  <c r="G55" i="139" l="1"/>
  <c r="F47" i="139"/>
  <c r="G44" i="139"/>
  <c r="E47" i="139"/>
  <c r="G59" i="139"/>
  <c r="G46" i="139"/>
  <c r="G47" i="139" l="1"/>
  <c r="C25" i="63" l="1"/>
  <c r="E15" i="25"/>
  <c r="E17" i="25" s="1"/>
  <c r="E22" i="25" s="1"/>
  <c r="D15" i="25"/>
  <c r="D17" i="25" s="1"/>
  <c r="D22" i="25" s="1"/>
  <c r="I35" i="25"/>
  <c r="I37" i="25" s="1"/>
  <c r="I42" i="25" s="1"/>
  <c r="G35" i="25"/>
  <c r="G37" i="25" s="1"/>
  <c r="G42" i="25" s="1"/>
  <c r="F35" i="25"/>
  <c r="F37" i="25" s="1"/>
  <c r="F42" i="25" s="1"/>
  <c r="H15" i="25"/>
  <c r="H17" i="25" s="1"/>
  <c r="H22" i="25" s="1"/>
  <c r="D29" i="88"/>
  <c r="C29" i="88"/>
  <c r="D14" i="88"/>
  <c r="D16" i="88" s="1"/>
  <c r="C14" i="88"/>
  <c r="C31" i="88"/>
  <c r="C16" i="88"/>
  <c r="D31" i="88"/>
  <c r="D12" i="85"/>
  <c r="D14" i="85"/>
  <c r="C12" i="85"/>
  <c r="C14" i="85" s="1"/>
  <c r="F42" i="83"/>
  <c r="E42" i="83"/>
  <c r="D42" i="83"/>
  <c r="C42" i="83"/>
  <c r="G41" i="83"/>
  <c r="G40" i="83"/>
  <c r="G39" i="83"/>
  <c r="G42" i="83" s="1"/>
  <c r="G38" i="83"/>
  <c r="G37" i="83"/>
  <c r="F34" i="83"/>
  <c r="F43" i="83" s="1"/>
  <c r="E34" i="83"/>
  <c r="D34" i="83"/>
  <c r="C34" i="83"/>
  <c r="G33" i="83"/>
  <c r="G32" i="83"/>
  <c r="G31" i="83"/>
  <c r="G30" i="83"/>
  <c r="G29" i="83"/>
  <c r="F20" i="83"/>
  <c r="F21" i="83" s="1"/>
  <c r="E20" i="83"/>
  <c r="D20" i="83"/>
  <c r="C20" i="83"/>
  <c r="G19" i="83"/>
  <c r="G18" i="83"/>
  <c r="G17" i="83"/>
  <c r="G16" i="83"/>
  <c r="G15" i="83"/>
  <c r="G20" i="83" s="1"/>
  <c r="F12" i="83"/>
  <c r="E12" i="83"/>
  <c r="E21" i="83"/>
  <c r="D12" i="83"/>
  <c r="D21" i="83" s="1"/>
  <c r="C12" i="83"/>
  <c r="C21" i="83" s="1"/>
  <c r="G11" i="83"/>
  <c r="G10" i="83"/>
  <c r="G9" i="83"/>
  <c r="G8" i="83"/>
  <c r="G7" i="83"/>
  <c r="A4" i="83"/>
  <c r="G18" i="79"/>
  <c r="F18" i="79"/>
  <c r="D18" i="79"/>
  <c r="C18" i="79"/>
  <c r="H17" i="79"/>
  <c r="E17" i="79"/>
  <c r="H16" i="79"/>
  <c r="E16" i="79"/>
  <c r="H15" i="79"/>
  <c r="H18" i="79" s="1"/>
  <c r="E15" i="79"/>
  <c r="E18" i="79" s="1"/>
  <c r="E19" i="79" s="1"/>
  <c r="E21" i="79" s="1"/>
  <c r="H14" i="79"/>
  <c r="E14" i="79"/>
  <c r="G12" i="79"/>
  <c r="F12" i="79"/>
  <c r="D12" i="79"/>
  <c r="C12" i="79"/>
  <c r="H11" i="79"/>
  <c r="E11" i="79"/>
  <c r="H10" i="79"/>
  <c r="E10" i="79"/>
  <c r="H9" i="79"/>
  <c r="H12" i="79" s="1"/>
  <c r="E9" i="79"/>
  <c r="E12" i="79" s="1"/>
  <c r="H8" i="79"/>
  <c r="E8" i="79"/>
  <c r="D4" i="79"/>
  <c r="D43" i="83"/>
  <c r="C43" i="83"/>
  <c r="E43" i="83"/>
  <c r="G12" i="83"/>
  <c r="C19" i="79"/>
  <c r="D19" i="79"/>
  <c r="C65" i="25"/>
  <c r="D20" i="63"/>
  <c r="C20" i="63"/>
  <c r="C22" i="63" s="1"/>
  <c r="D11" i="63"/>
  <c r="D22" i="63" s="1"/>
  <c r="C11" i="63"/>
  <c r="C3" i="63"/>
  <c r="I18" i="15"/>
  <c r="I19" i="15"/>
  <c r="I20" i="15"/>
  <c r="I21" i="15"/>
  <c r="E18" i="15"/>
  <c r="E19" i="15"/>
  <c r="E20" i="15"/>
  <c r="E21" i="15"/>
  <c r="H22" i="14"/>
  <c r="H23" i="14"/>
  <c r="H24" i="14"/>
  <c r="H26" i="14" s="1"/>
  <c r="H25" i="14"/>
  <c r="E22" i="14"/>
  <c r="E23" i="14"/>
  <c r="E24" i="14"/>
  <c r="E25" i="14"/>
  <c r="E21" i="14"/>
  <c r="H21" i="14"/>
  <c r="C5" i="41"/>
  <c r="C7" i="88"/>
  <c r="C22" i="88" s="1"/>
  <c r="D51" i="39"/>
  <c r="C51" i="39"/>
  <c r="C40" i="39"/>
  <c r="C52" i="39" s="1"/>
  <c r="C54" i="39" s="1"/>
  <c r="D40" i="39"/>
  <c r="D52" i="39" s="1"/>
  <c r="J40" i="25"/>
  <c r="J33" i="25"/>
  <c r="J31" i="25"/>
  <c r="D35" i="25"/>
  <c r="D37" i="25" s="1"/>
  <c r="D42" i="25" s="1"/>
  <c r="C35" i="25"/>
  <c r="C37" i="25" s="1"/>
  <c r="J20" i="25"/>
  <c r="J19" i="25"/>
  <c r="J18" i="25"/>
  <c r="J13" i="25"/>
  <c r="J12" i="25"/>
  <c r="J11" i="25"/>
  <c r="G13" i="41"/>
  <c r="F13" i="41"/>
  <c r="D13" i="41"/>
  <c r="C13" i="41"/>
  <c r="H12" i="41"/>
  <c r="H11" i="41"/>
  <c r="H10" i="41"/>
  <c r="H9" i="41"/>
  <c r="H13" i="41" s="1"/>
  <c r="H15" i="41" s="1"/>
  <c r="H8" i="41"/>
  <c r="E12" i="41"/>
  <c r="E11" i="41"/>
  <c r="E10" i="41"/>
  <c r="E13" i="41" s="1"/>
  <c r="E15" i="41" s="1"/>
  <c r="E9" i="41"/>
  <c r="E8" i="41"/>
  <c r="C24" i="40"/>
  <c r="F33" i="40"/>
  <c r="F35" i="40" s="1"/>
  <c r="D33" i="40"/>
  <c r="D35" i="40" s="1"/>
  <c r="F17" i="40"/>
  <c r="D17" i="40"/>
  <c r="D19" i="40" s="1"/>
  <c r="C28" i="39"/>
  <c r="D20" i="39"/>
  <c r="D21" i="39" s="1"/>
  <c r="D23" i="39" s="1"/>
  <c r="C20" i="39"/>
  <c r="C21" i="39" s="1"/>
  <c r="C23" i="39" s="1"/>
  <c r="D12" i="39"/>
  <c r="C12" i="39"/>
  <c r="C5" i="39"/>
  <c r="H14" i="38"/>
  <c r="H13" i="38"/>
  <c r="H12" i="38"/>
  <c r="H11" i="38"/>
  <c r="H15" i="38" s="1"/>
  <c r="H17" i="38" s="1"/>
  <c r="H10" i="38"/>
  <c r="H9" i="38"/>
  <c r="E14" i="38"/>
  <c r="E13" i="38"/>
  <c r="E12" i="38"/>
  <c r="E11" i="38"/>
  <c r="E10" i="38"/>
  <c r="E9" i="38"/>
  <c r="E15" i="38" s="1"/>
  <c r="E17" i="38" s="1"/>
  <c r="G15" i="38"/>
  <c r="F15" i="38"/>
  <c r="D15" i="38"/>
  <c r="C15" i="38"/>
  <c r="C6" i="38"/>
  <c r="G12" i="37"/>
  <c r="F12" i="37"/>
  <c r="H11" i="37"/>
  <c r="H10" i="37"/>
  <c r="H9" i="37"/>
  <c r="H8" i="37"/>
  <c r="H7" i="37"/>
  <c r="D12" i="37"/>
  <c r="C12" i="37"/>
  <c r="E11" i="37"/>
  <c r="E10" i="37"/>
  <c r="E9" i="37"/>
  <c r="E8" i="37"/>
  <c r="E7" i="37"/>
  <c r="C4" i="37"/>
  <c r="K24" i="29"/>
  <c r="K6" i="29"/>
  <c r="Q36" i="29"/>
  <c r="P36" i="29"/>
  <c r="O36" i="29"/>
  <c r="N36" i="29"/>
  <c r="S35" i="29"/>
  <c r="R35" i="29"/>
  <c r="S34" i="29"/>
  <c r="S36" i="29"/>
  <c r="R34" i="29"/>
  <c r="S33" i="29"/>
  <c r="R33" i="29"/>
  <c r="Q29" i="29"/>
  <c r="P29" i="29"/>
  <c r="O29" i="29"/>
  <c r="N29" i="29"/>
  <c r="S28" i="29"/>
  <c r="S29" i="29" s="1"/>
  <c r="R28" i="29"/>
  <c r="S27" i="29"/>
  <c r="R27" i="29"/>
  <c r="R29" i="29"/>
  <c r="S26" i="29"/>
  <c r="R26" i="29"/>
  <c r="Q18" i="29"/>
  <c r="P18" i="29"/>
  <c r="O18" i="29"/>
  <c r="N18" i="29"/>
  <c r="S17" i="29"/>
  <c r="S18" i="29" s="1"/>
  <c r="S41" i="29" s="1"/>
  <c r="R17" i="29"/>
  <c r="S16" i="29"/>
  <c r="R16" i="29"/>
  <c r="R18" i="29" s="1"/>
  <c r="S15" i="29"/>
  <c r="R15" i="29"/>
  <c r="Q11" i="29"/>
  <c r="P11" i="29"/>
  <c r="O11" i="29"/>
  <c r="N11" i="29"/>
  <c r="S10" i="29"/>
  <c r="R10" i="29"/>
  <c r="R11" i="29" s="1"/>
  <c r="S9" i="29"/>
  <c r="S11" i="29" s="1"/>
  <c r="R9" i="29"/>
  <c r="S8" i="29"/>
  <c r="R8" i="29"/>
  <c r="G36" i="29"/>
  <c r="F36" i="29"/>
  <c r="E36" i="29"/>
  <c r="D36" i="29"/>
  <c r="I35" i="29"/>
  <c r="H35" i="29"/>
  <c r="H36" i="29" s="1"/>
  <c r="I34" i="29"/>
  <c r="I36" i="29"/>
  <c r="H34" i="29"/>
  <c r="I33" i="29"/>
  <c r="H33" i="29"/>
  <c r="A24" i="29"/>
  <c r="I28" i="29"/>
  <c r="H28" i="29"/>
  <c r="I27" i="29"/>
  <c r="I29" i="29" s="1"/>
  <c r="H27" i="29"/>
  <c r="I26" i="29"/>
  <c r="H26" i="29"/>
  <c r="G29" i="29"/>
  <c r="F29" i="29"/>
  <c r="E29" i="29"/>
  <c r="D29" i="29"/>
  <c r="A6" i="29"/>
  <c r="G18" i="29"/>
  <c r="F18" i="29"/>
  <c r="E18" i="29"/>
  <c r="D18" i="29"/>
  <c r="I17" i="29"/>
  <c r="I18" i="29" s="1"/>
  <c r="I41" i="29" s="1"/>
  <c r="H17" i="29"/>
  <c r="I16" i="29"/>
  <c r="H16" i="29"/>
  <c r="H18" i="29" s="1"/>
  <c r="I15" i="29"/>
  <c r="H15" i="29"/>
  <c r="H10" i="29"/>
  <c r="H9" i="29"/>
  <c r="H11" i="29" s="1"/>
  <c r="H8" i="29"/>
  <c r="I10" i="29"/>
  <c r="I9" i="29"/>
  <c r="I11" i="29" s="1"/>
  <c r="I40" i="29" s="1"/>
  <c r="I8" i="29"/>
  <c r="G11" i="29"/>
  <c r="F11" i="29"/>
  <c r="E11" i="29"/>
  <c r="D11" i="29"/>
  <c r="C71" i="25"/>
  <c r="H29" i="29"/>
  <c r="R36" i="29"/>
  <c r="F19" i="40"/>
  <c r="H12" i="37"/>
  <c r="D54" i="39"/>
  <c r="H14" i="37"/>
  <c r="D24" i="63"/>
  <c r="F12" i="16"/>
  <c r="E12" i="16"/>
  <c r="C5" i="16"/>
  <c r="D12" i="16"/>
  <c r="C12" i="16"/>
  <c r="E35" i="15"/>
  <c r="H39" i="15"/>
  <c r="G39" i="15"/>
  <c r="D39" i="15"/>
  <c r="C39" i="15"/>
  <c r="I38" i="15"/>
  <c r="E38" i="15"/>
  <c r="I37" i="15"/>
  <c r="E37" i="15"/>
  <c r="I36" i="15"/>
  <c r="E36" i="15"/>
  <c r="E28" i="15"/>
  <c r="H32" i="15"/>
  <c r="G32" i="15"/>
  <c r="D32" i="15"/>
  <c r="C32" i="15"/>
  <c r="I31" i="15"/>
  <c r="E31" i="15"/>
  <c r="I30" i="15"/>
  <c r="E30" i="15"/>
  <c r="I29" i="15"/>
  <c r="E29" i="15"/>
  <c r="H22" i="15"/>
  <c r="G22" i="15"/>
  <c r="I17" i="15"/>
  <c r="I22" i="15"/>
  <c r="I41" i="15" s="1"/>
  <c r="I43" i="15" s="1"/>
  <c r="E17" i="15"/>
  <c r="D22" i="15"/>
  <c r="C22" i="15"/>
  <c r="D14" i="15"/>
  <c r="H10" i="15"/>
  <c r="G10" i="15"/>
  <c r="I9" i="15"/>
  <c r="I8" i="15"/>
  <c r="I7" i="15"/>
  <c r="E9" i="15"/>
  <c r="E10" i="15" s="1"/>
  <c r="E8" i="15"/>
  <c r="E7" i="15"/>
  <c r="E6" i="15"/>
  <c r="D10" i="15"/>
  <c r="D41" i="15" s="1"/>
  <c r="C10" i="15"/>
  <c r="G26" i="14"/>
  <c r="F26" i="14"/>
  <c r="D26" i="14"/>
  <c r="C26" i="14"/>
  <c r="D4" i="14"/>
  <c r="G18" i="14"/>
  <c r="F18" i="14"/>
  <c r="D18" i="14"/>
  <c r="C18" i="14"/>
  <c r="H17" i="14"/>
  <c r="E17" i="14"/>
  <c r="H16" i="14"/>
  <c r="E16" i="14"/>
  <c r="H15" i="14"/>
  <c r="E15" i="14"/>
  <c r="H14" i="14"/>
  <c r="E14" i="14"/>
  <c r="G12" i="14"/>
  <c r="F12" i="14"/>
  <c r="D12" i="14"/>
  <c r="C12" i="14"/>
  <c r="H11" i="14"/>
  <c r="E11" i="14"/>
  <c r="H10" i="14"/>
  <c r="E10" i="14"/>
  <c r="H9" i="14"/>
  <c r="E9" i="14"/>
  <c r="H8" i="14"/>
  <c r="H12" i="14" s="1"/>
  <c r="E8" i="14"/>
  <c r="G17" i="13"/>
  <c r="F17" i="13"/>
  <c r="F18" i="13" s="1"/>
  <c r="H16" i="13"/>
  <c r="H15" i="13"/>
  <c r="H14" i="13"/>
  <c r="H13" i="13"/>
  <c r="H17" i="13" s="1"/>
  <c r="H18" i="13" s="1"/>
  <c r="H20" i="13" s="1"/>
  <c r="G11" i="13"/>
  <c r="F11" i="13"/>
  <c r="H10" i="13"/>
  <c r="H9" i="13"/>
  <c r="H11" i="13" s="1"/>
  <c r="H8" i="13"/>
  <c r="H7" i="13"/>
  <c r="D3" i="13"/>
  <c r="D17" i="13"/>
  <c r="C17" i="13"/>
  <c r="E16" i="13"/>
  <c r="E15" i="13"/>
  <c r="E14" i="13"/>
  <c r="E17" i="13" s="1"/>
  <c r="E18" i="13" s="1"/>
  <c r="E20" i="13" s="1"/>
  <c r="E13" i="13"/>
  <c r="E10" i="13"/>
  <c r="E9" i="13"/>
  <c r="E8" i="13"/>
  <c r="E7" i="13"/>
  <c r="D11" i="13"/>
  <c r="C11" i="13"/>
  <c r="I32" i="15"/>
  <c r="G18" i="13"/>
  <c r="E12" i="14"/>
  <c r="E18" i="14"/>
  <c r="I10" i="15"/>
  <c r="C18" i="13"/>
  <c r="C27" i="14"/>
  <c r="C41" i="15"/>
  <c r="G41" i="15"/>
  <c r="D18" i="13"/>
  <c r="D27" i="14"/>
  <c r="E32" i="15"/>
  <c r="I39" i="15"/>
  <c r="H41" i="15"/>
  <c r="D14" i="16"/>
  <c r="G27" i="14"/>
  <c r="F27" i="14"/>
  <c r="E11" i="13"/>
  <c r="C24" i="63"/>
  <c r="H18" i="14"/>
  <c r="D51" i="25" l="1"/>
  <c r="O9" i="25"/>
  <c r="C4" i="85"/>
  <c r="C7" i="40"/>
  <c r="E24" i="40"/>
  <c r="M9" i="25"/>
  <c r="D5" i="39"/>
  <c r="D25" i="63"/>
  <c r="H47" i="25"/>
  <c r="H35" i="25"/>
  <c r="H37" i="25" s="1"/>
  <c r="H42" i="25" s="1"/>
  <c r="H51" i="25" s="1"/>
  <c r="D47" i="25"/>
  <c r="C15" i="25"/>
  <c r="I47" i="25"/>
  <c r="I15" i="25"/>
  <c r="J15" i="25"/>
  <c r="F15" i="25"/>
  <c r="F49" i="25" s="1"/>
  <c r="F47" i="25"/>
  <c r="H27" i="14"/>
  <c r="H29" i="14" s="1"/>
  <c r="F5" i="41"/>
  <c r="D3" i="63"/>
  <c r="M27" i="25"/>
  <c r="D28" i="39"/>
  <c r="E26" i="14"/>
  <c r="E27" i="14" s="1"/>
  <c r="E29" i="14" s="1"/>
  <c r="F19" i="79"/>
  <c r="E7" i="40"/>
  <c r="I6" i="15"/>
  <c r="E39" i="15"/>
  <c r="C42" i="25"/>
  <c r="D7" i="88"/>
  <c r="D22" i="88" s="1"/>
  <c r="G47" i="25"/>
  <c r="G15" i="25"/>
  <c r="G4" i="14"/>
  <c r="S40" i="29"/>
  <c r="E12" i="37"/>
  <c r="E14" i="37" s="1"/>
  <c r="N27" i="25"/>
  <c r="F4" i="37"/>
  <c r="F6" i="38"/>
  <c r="E22" i="15"/>
  <c r="I35" i="15"/>
  <c r="D49" i="25"/>
  <c r="D4" i="85"/>
  <c r="H19" i="79"/>
  <c r="H21" i="79" s="1"/>
  <c r="G19" i="79"/>
  <c r="G34" i="83"/>
  <c r="G43" i="83" s="1"/>
  <c r="G45" i="83" s="1"/>
  <c r="G21" i="83"/>
  <c r="G23" i="83" s="1"/>
  <c r="C49" i="25" l="1"/>
  <c r="C17" i="25"/>
  <c r="C22" i="25" s="1"/>
  <c r="C51" i="25" s="1"/>
  <c r="I28" i="15"/>
  <c r="K13" i="29"/>
  <c r="F71" i="25"/>
  <c r="A31" i="29"/>
  <c r="G3" i="13"/>
  <c r="A13" i="29"/>
  <c r="E5" i="16"/>
  <c r="A25" i="83"/>
  <c r="K31" i="29"/>
  <c r="G4" i="79"/>
  <c r="H14" i="15"/>
  <c r="O27" i="25"/>
  <c r="F17" i="25"/>
  <c r="F22" i="25" s="1"/>
  <c r="F51" i="25" s="1"/>
  <c r="H49" i="25"/>
  <c r="I17" i="25"/>
  <c r="I22" i="25" s="1"/>
  <c r="I51" i="25" s="1"/>
  <c r="I49" i="25"/>
  <c r="E47" i="25"/>
  <c r="J47" i="25" s="1"/>
  <c r="J35" i="25"/>
  <c r="E35" i="25"/>
  <c r="G49" i="25"/>
  <c r="G17" i="25"/>
  <c r="G22" i="25" s="1"/>
  <c r="G51" i="25" s="1"/>
  <c r="E41" i="15"/>
  <c r="E43" i="15" s="1"/>
  <c r="N9" i="25" l="1"/>
  <c r="E37" i="25"/>
  <c r="E49" i="25"/>
  <c r="J49" i="25" s="1"/>
  <c r="J17" i="25"/>
  <c r="J22" i="25" s="1"/>
  <c r="E42" i="25" l="1"/>
  <c r="E51" i="25" s="1"/>
  <c r="J51" i="25" s="1"/>
  <c r="J37" i="25"/>
  <c r="J42" i="25" s="1"/>
</calcChain>
</file>

<file path=xl/sharedStrings.xml><?xml version="1.0" encoding="utf-8"?>
<sst xmlns="http://schemas.openxmlformats.org/spreadsheetml/2006/main" count="769" uniqueCount="251">
  <si>
    <t>M$</t>
  </si>
  <si>
    <t>Otros</t>
  </si>
  <si>
    <t>Total</t>
  </si>
  <si>
    <t>Depreciación</t>
  </si>
  <si>
    <t>Salud</t>
  </si>
  <si>
    <t>Periodo Actual</t>
  </si>
  <si>
    <t>Consumo</t>
  </si>
  <si>
    <t>Microempresarios</t>
  </si>
  <si>
    <t>Fines Educacionales</t>
  </si>
  <si>
    <t>Mutuos Hipotecarios No Endosables</t>
  </si>
  <si>
    <t>Sub-Total (1)</t>
  </si>
  <si>
    <t>Trabajadores</t>
  </si>
  <si>
    <t>Pensionados</t>
  </si>
  <si>
    <t>Sub-Total (2)</t>
  </si>
  <si>
    <t>TOTAL (1) + (2)</t>
  </si>
  <si>
    <t>Saldo</t>
  </si>
  <si>
    <t xml:space="preserve">Monto Nominal </t>
  </si>
  <si>
    <t>Provisiones Incobrables</t>
  </si>
  <si>
    <t>NOTA 9 – COLOCACIONES DE CREDITO SOCIAL CORRIENTES (NETO)</t>
  </si>
  <si>
    <t>NOTA 10 – DEUDORES PREVISIONALES (NETO)</t>
  </si>
  <si>
    <t>Colocaciones Trabajadores</t>
  </si>
  <si>
    <t>Colocaciones Pensionados</t>
  </si>
  <si>
    <t>Otras Deudas</t>
  </si>
  <si>
    <t>Sub-Total (3)</t>
  </si>
  <si>
    <t>TOTAL (1) + (2) + (3)</t>
  </si>
  <si>
    <t>NOTA 11 – ACTIVOS POR MUTUOS HIPOTECARIOS ENDOSABLES</t>
  </si>
  <si>
    <t>a) Mutuos hipotecarios endosables (neto)</t>
  </si>
  <si>
    <t>N° de mutuos</t>
  </si>
  <si>
    <t>Monto (1)</t>
  </si>
  <si>
    <t>Provisión incobrabilidad y morosidad (2)</t>
  </si>
  <si>
    <t>Monto neto (3) = (1) – (2)</t>
  </si>
  <si>
    <t>Fines del Mutuo</t>
  </si>
  <si>
    <t xml:space="preserve"> Total</t>
  </si>
  <si>
    <t xml:space="preserve">Bienes Raíces </t>
  </si>
  <si>
    <t>Refinanciamiento</t>
  </si>
  <si>
    <t>11.1 Corrientes</t>
  </si>
  <si>
    <t>b) Documentos (cuentas) por cobrar</t>
  </si>
  <si>
    <t>Concepto</t>
  </si>
  <si>
    <t>c) Mutuos hipotecarios endosables en proceso de inscripción (neto)</t>
  </si>
  <si>
    <t>Sin trámite de inscripción en el CBR</t>
  </si>
  <si>
    <t>En proceso de inscripción en el CBR</t>
  </si>
  <si>
    <t>a) Mutuos hipotecarios endosables en garantía (neto)</t>
  </si>
  <si>
    <t>Provisión incobrabilidad y morosidad</t>
  </si>
  <si>
    <t>TOTAL</t>
  </si>
  <si>
    <t>Institución que está garantizando</t>
  </si>
  <si>
    <t xml:space="preserve"> N° de Mutuos </t>
  </si>
  <si>
    <t>Monto M$</t>
  </si>
  <si>
    <t>Periodo actual</t>
  </si>
  <si>
    <t>Periodo anterior</t>
  </si>
  <si>
    <t>11.2 No corrientes</t>
  </si>
  <si>
    <t>Periodo Anterior</t>
  </si>
  <si>
    <t>Sub-Total</t>
  </si>
  <si>
    <t>CONTROL  = 0</t>
  </si>
  <si>
    <t>COLOCACIONES DE CREDITO SOCIAL CORRIENTES (NETO)</t>
  </si>
  <si>
    <t>CONTROL</t>
  </si>
  <si>
    <t>Subtotal</t>
  </si>
  <si>
    <t>Ejercicio actual</t>
  </si>
  <si>
    <t>Ejercicio anterior</t>
  </si>
  <si>
    <t>Adquisiciones</t>
  </si>
  <si>
    <t>NOTA 18 - PROPIEDADES, PLANTAS Y EQUIPOS</t>
  </si>
  <si>
    <t>Edificios</t>
  </si>
  <si>
    <t>Instalaciones fijas y accesorios</t>
  </si>
  <si>
    <t>Control = 0</t>
  </si>
  <si>
    <t>a) La composición por clase de Propiedades, plantas y equipos al cierre del período, a valores neto y bruto es la siguiente</t>
  </si>
  <si>
    <t>d) Vidas útiles</t>
  </si>
  <si>
    <t>Terrenos</t>
  </si>
  <si>
    <t>Planta y equipos</t>
  </si>
  <si>
    <t>Vida útil Mínima</t>
  </si>
  <si>
    <t>Vida útil Máxima</t>
  </si>
  <si>
    <t>Vida útil Promedio Ponderado</t>
  </si>
  <si>
    <t>CONTROL = 0</t>
  </si>
  <si>
    <t>NOTA 20 – COLOCACIONES DE CREDITO SOCIAL NO CORRIENTES (NETO)</t>
  </si>
  <si>
    <t>NOTA 22 – PASIVOS POR MUTUOS HIPOTECARIOS ENDOSABLES</t>
  </si>
  <si>
    <t>a) Mutuos hipotecarios endosables por pagar:</t>
  </si>
  <si>
    <t>Personas naturales (1)</t>
  </si>
  <si>
    <t>Personas Jurídicas (2)</t>
  </si>
  <si>
    <t>Total (3) = (1) + (2)</t>
  </si>
  <si>
    <t>Fines del mutuo</t>
  </si>
  <si>
    <t>Tipo Acreedor</t>
  </si>
  <si>
    <t>Bienes Raíces</t>
  </si>
  <si>
    <t xml:space="preserve"> Refinanciamiento </t>
  </si>
  <si>
    <t xml:space="preserve">N° </t>
  </si>
  <si>
    <t>Monto  M$</t>
  </si>
  <si>
    <t>22.1 Corrientes</t>
  </si>
  <si>
    <t>b) Mutuos hipotecarios endosables por pagar en proceso de inscripción:</t>
  </si>
  <si>
    <t>Sin tramites de inscripción en CBR</t>
  </si>
  <si>
    <t>En proceso de inscripción en CBR</t>
  </si>
  <si>
    <t>22.2 No corrientes</t>
  </si>
  <si>
    <t>Obligaciones con bancos e instituciones financieras</t>
  </si>
  <si>
    <t>Obligaciones con instituciones públicas</t>
  </si>
  <si>
    <t>Obligaciones con el público</t>
  </si>
  <si>
    <t>Obligaciones por leasing</t>
  </si>
  <si>
    <t xml:space="preserve"> </t>
  </si>
  <si>
    <t>NOTA 25 – PROVISIONES POR CREDITO SOCIAL</t>
  </si>
  <si>
    <t>Fines educacionales</t>
  </si>
  <si>
    <t>Colocaciones (trabajadores)</t>
  </si>
  <si>
    <t>Colocaciones (pensionados)</t>
  </si>
  <si>
    <t>Mutuos hipotecarios endosables</t>
  </si>
  <si>
    <t>Mutuos hipotecarios no endosables</t>
  </si>
  <si>
    <t>Por mutuo hipotecario</t>
  </si>
  <si>
    <t>Estándar</t>
  </si>
  <si>
    <t>Por riesgo idiosincrático</t>
  </si>
  <si>
    <t>Por riesgo sistémico</t>
  </si>
  <si>
    <t>Otros (especificar)</t>
  </si>
  <si>
    <t>NOTA 29 – INGRESOS POR INTERESES Y REAJUSTES</t>
  </si>
  <si>
    <t xml:space="preserve"> Intereses </t>
  </si>
  <si>
    <t xml:space="preserve">Reajustes </t>
  </si>
  <si>
    <t>NOTA 30 – GASTOS POR INTERESES Y REAJUSTES</t>
  </si>
  <si>
    <t>Reajustes</t>
  </si>
  <si>
    <t xml:space="preserve"> TOTAL</t>
  </si>
  <si>
    <t>NOTA 31 – PRESTACIONES ADICIONALES</t>
  </si>
  <si>
    <t>Tipo de beneficio</t>
  </si>
  <si>
    <t>a) Ingresos</t>
  </si>
  <si>
    <t>b) Egresos</t>
  </si>
  <si>
    <t>NOTA 32 - INGRESOS Y GASTOS POR COMISIONES</t>
  </si>
  <si>
    <t xml:space="preserve"> N°  Operaciones</t>
  </si>
  <si>
    <t>b) Gastos</t>
  </si>
  <si>
    <t>NOTA 33 - PROVISION POR RIESGO DE CREDITO</t>
  </si>
  <si>
    <t>Generada en el ejercicio</t>
  </si>
  <si>
    <t>Reversada en el ejercicio</t>
  </si>
  <si>
    <t>NOTA 34 - OTROS INGRESOS Y GASTOS OPERACIONALES</t>
  </si>
  <si>
    <t>a) Otros ingresos operacionales</t>
  </si>
  <si>
    <t>Otros ingresos operaciones</t>
  </si>
  <si>
    <t>b) Otros gastos operacionales</t>
  </si>
  <si>
    <t>Otros gastos operaciones</t>
  </si>
  <si>
    <t>NOTA 37 (AUMENTO) DISMINUCION EN COLOCACIONES DE CREDITO SOCIAL</t>
  </si>
  <si>
    <t>Origen de los Ingresos</t>
  </si>
  <si>
    <t>Volver</t>
  </si>
  <si>
    <t>FLUJO DE EFECTIVO</t>
  </si>
  <si>
    <t>Costo</t>
  </si>
  <si>
    <t>Bajas y ventas</t>
  </si>
  <si>
    <t>Reclasificaciones</t>
  </si>
  <si>
    <t xml:space="preserve">Depreciación </t>
  </si>
  <si>
    <t>Construcciones  en curso</t>
  </si>
  <si>
    <t>Mobiliario y equipo</t>
  </si>
  <si>
    <t>Equipamiento tecnológico</t>
  </si>
  <si>
    <t>Vehículos de motor</t>
  </si>
  <si>
    <t>Pérdidas por depreciación y deterioro</t>
  </si>
  <si>
    <t>Valor en libros</t>
  </si>
  <si>
    <t>Bruto</t>
  </si>
  <si>
    <t>Eventos sociales y culturales</t>
  </si>
  <si>
    <t>Talleres</t>
  </si>
  <si>
    <t>Turismo internacional</t>
  </si>
  <si>
    <t>Turismo nacional</t>
  </si>
  <si>
    <t>Recreación y formación</t>
  </si>
  <si>
    <t>Vacaciones y turismo</t>
  </si>
  <si>
    <t>Esparcimiento</t>
  </si>
  <si>
    <t>Asignaciones y beneficio</t>
  </si>
  <si>
    <t>Educación y capacitación</t>
  </si>
  <si>
    <t>Eventos</t>
  </si>
  <si>
    <t>Fiesta infantil</t>
  </si>
  <si>
    <t>Fondo solidario</t>
  </si>
  <si>
    <t>Asignaciones y beneficios</t>
  </si>
  <si>
    <t>Beneficios en salud</t>
  </si>
  <si>
    <t>Paseos grupales</t>
  </si>
  <si>
    <t>Comisiones seguros de desgravamen</t>
  </si>
  <si>
    <t>Ing administracion cartera securitizada</t>
  </si>
  <si>
    <t>Otros servicios financieros prestados</t>
  </si>
  <si>
    <t>TOTAL MUTUOS</t>
  </si>
  <si>
    <t>IR NOTA CREDITO SOCIAL</t>
  </si>
  <si>
    <t>(especificar)</t>
  </si>
  <si>
    <t>(Especificar)</t>
  </si>
  <si>
    <t>Comision por recaudacion</t>
  </si>
  <si>
    <t>Comision seguro plusvida</t>
  </si>
  <si>
    <t>Comision prohogar</t>
  </si>
  <si>
    <t xml:space="preserve">Deudores comerciales y otras cuentas </t>
  </si>
  <si>
    <t>por cobrar por vencer</t>
  </si>
  <si>
    <t>Con vencimiento menor de tres meses</t>
  </si>
  <si>
    <t>Con vencimiento entre Tres y Seis Meses</t>
  </si>
  <si>
    <t>Con vencimiento entre Seis y Doce Meses</t>
  </si>
  <si>
    <t>Con vencimiento Mayor a Doce Meses</t>
  </si>
  <si>
    <t>Total Deudores Comerciales por Vencer</t>
  </si>
  <si>
    <t>Deudores comerciales y otras cuentas por</t>
  </si>
  <si>
    <t>cobrar Vencidos y No pagados</t>
  </si>
  <si>
    <t>Total Deudores Comerciales Vencidos</t>
  </si>
  <si>
    <t>Total valor bruto</t>
  </si>
  <si>
    <t>CONTROL  CTE= 0</t>
  </si>
  <si>
    <t>CONTROL  NO CTE= 0</t>
  </si>
  <si>
    <t>INFORMACIÓN Activos TOTALMENTE DEPRECIADOS</t>
  </si>
  <si>
    <t>VALOR BRUTO M$</t>
  </si>
  <si>
    <t>Maquinarias y equipos</t>
  </si>
  <si>
    <t>Muebles y Enseres</t>
  </si>
  <si>
    <t xml:space="preserve">Vehículos </t>
  </si>
  <si>
    <t>Edificaciones</t>
  </si>
  <si>
    <t>Otras Máquinas y Equipos</t>
  </si>
  <si>
    <t>1-2-10-002 Muebles y Enseres</t>
  </si>
  <si>
    <t>1-2-10-004 Edificaciones</t>
  </si>
  <si>
    <t>1-2-10-006 Otras Máquinas y Equipos</t>
  </si>
  <si>
    <t>1-2-10-007 Terrenos</t>
  </si>
  <si>
    <t>1-2-10-008 Dep. Acum. de Edificaciones</t>
  </si>
  <si>
    <t>1-2-10-011 Dep. Acum. de Muebles y Enseres</t>
  </si>
  <si>
    <t>1-2-10-012 Dep. Acum. de Otras Máquinas y Equipos</t>
  </si>
  <si>
    <t>Corrección Monetaria</t>
  </si>
  <si>
    <t>Detalle</t>
  </si>
  <si>
    <t>Vida Útil</t>
  </si>
  <si>
    <t>Neto</t>
  </si>
  <si>
    <t>Utilizada</t>
  </si>
  <si>
    <t>(meses)</t>
  </si>
  <si>
    <t>Acumulada</t>
  </si>
  <si>
    <t>Vehículos</t>
  </si>
  <si>
    <t>Escritorios</t>
  </si>
  <si>
    <t>Sillas</t>
  </si>
  <si>
    <t>Rectificadora de luz</t>
  </si>
  <si>
    <t>Máquinas y Equipos</t>
  </si>
  <si>
    <t>Maquinarias</t>
  </si>
  <si>
    <t>Valor</t>
  </si>
  <si>
    <t>Valor Residual</t>
  </si>
  <si>
    <t>Tasado</t>
  </si>
  <si>
    <t>Vehículos Terrestres</t>
  </si>
  <si>
    <t>Estantes</t>
  </si>
  <si>
    <t>Al efectuar la revisión se encontraron activos que no aparecían en la contabilidad, el cual se decidió contabilizar a su valor de adquisición, según las facturas encontradas.</t>
  </si>
  <si>
    <t xml:space="preserve">La maquinaria contiene 3 componentes, el cual se detallan a continuación: </t>
  </si>
  <si>
    <t>Maquina Transportadora</t>
  </si>
  <si>
    <t>Maquina Cortadora</t>
  </si>
  <si>
    <t>Maquina Recolectora</t>
  </si>
  <si>
    <t>Total Santiago</t>
  </si>
  <si>
    <t>Total Otras Maquinas</t>
  </si>
  <si>
    <t>Saldo al 01/01/2023</t>
  </si>
  <si>
    <t>Saldo al 31/12/2023</t>
  </si>
  <si>
    <t>Av Quatro esquina 690, La Serena</t>
  </si>
  <si>
    <t>Total La Serena</t>
  </si>
  <si>
    <t>Almirante Barroso 10, Santiago</t>
  </si>
  <si>
    <t>Errázuriz 2312, Valparaíso</t>
  </si>
  <si>
    <t>Total Valparaíso</t>
  </si>
  <si>
    <t>Jorge Washington 2675, Antofagasta</t>
  </si>
  <si>
    <t>Vega de Saldías 722, Chillán</t>
  </si>
  <si>
    <t>Total Chillán</t>
  </si>
  <si>
    <t>Walter Schmidt 425, Valdivia</t>
  </si>
  <si>
    <t>Total Valdivia</t>
  </si>
  <si>
    <t>Total Antofagasta</t>
  </si>
  <si>
    <t xml:space="preserve">1-2-10-001 Maquinarias y Equipos </t>
  </si>
  <si>
    <t xml:space="preserve">1-2-10-003 Vehículos </t>
  </si>
  <si>
    <t xml:space="preserve">1-2-10-009 Dep. Acum. de Maquinarias y Equipos </t>
  </si>
  <si>
    <t xml:space="preserve">1-2-10-010 Dep. Acum. de Vehículos </t>
  </si>
  <si>
    <t>Balance</t>
  </si>
  <si>
    <t>1-2-10-054 Planta Productora</t>
  </si>
  <si>
    <t>Depreciados 100%</t>
  </si>
  <si>
    <t>Saldo al 01/01/2022</t>
  </si>
  <si>
    <t>Saldo al 31/12/2022</t>
  </si>
  <si>
    <t>Detalle de activo fijo financiero al 31.12.2023</t>
  </si>
  <si>
    <t>Detalle Tributario al 31.12.2023</t>
  </si>
  <si>
    <t>Los siguientes son los datos a considerar en la Tasación de los activos al 01.01.2024</t>
  </si>
  <si>
    <t>La Edificación ubicada en Antofagasta quedo en 95.000.000, por la nueva información de las propiedades</t>
  </si>
  <si>
    <t>El Edificio de Chillán aumenta su valor y queda en 310.000.000</t>
  </si>
  <si>
    <t>El Terreno ubicado en Valparaiso pierde su valor por problemas de suelos, quedando en 50.000.000</t>
  </si>
  <si>
    <r>
      <t xml:space="preserve">El Terreno ubicado en La Serena se vende en 380.000.000 </t>
    </r>
    <r>
      <rPr>
        <b/>
        <sz val="11"/>
        <rFont val="Georgia"/>
        <family val="1"/>
      </rPr>
      <t>#no esta contabilizado#</t>
    </r>
  </si>
  <si>
    <t>Información proporcionada 31.12.2024</t>
  </si>
  <si>
    <t>El 31 de diciembre de 2024, ocurrió un terremoto en Valdivia, por lo cual el valor de mercado del edificio queda en 8.000.000, producto de esto el vehículo quedo con pérdida total, se dejará el vehículo en 500.000 ya que hay partes que se pueden vender.</t>
  </si>
  <si>
    <r>
      <t xml:space="preserve">Se arrendo un terreno el 10 de marzo de 2024 en Puerto Montt con un plazo de 30 años, donde se está construyendo una planta productora, se estima que los costos de desmantelamiento son de 30.000.000, los costos de preparar el terreno son 10.o00.000, los costos de instalación y montaje son 50.000.000, los costos de funcionamiento de la planta son 10.000.000, los costos indirectos y generales son de 8.000.000, los costos de flete para llevar las instalaciones son de 5.000.000, los costos de los materiales son de 100.000.000, estime el valor del activo, tasa de interés a largo plazo se estima de un 2%, la planta se estima entre en funcionamiento el año 2025 </t>
    </r>
    <r>
      <rPr>
        <b/>
        <sz val="11"/>
        <rFont val="Georgia"/>
        <family val="1"/>
      </rPr>
      <t>#se tiene registrado un activo por 183.000.000, los costos de desmantelamiento no se registraron#</t>
    </r>
  </si>
  <si>
    <t>31.12.2024</t>
  </si>
  <si>
    <t>Desarrollar los ajustes correspondientes según las NIIF y tributarios al 01.01.2024 y 31.12.2024. La administración no tienen ningún registro en 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</si>
</sst>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0_ ;[Red]\-#,##0\ "/>
    <numFmt numFmtId="165" formatCode="00000"/>
  </numFmts>
  <fonts count="23">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9"/>
      <color rgb="FFFF0000"/>
      <name val="Calibri"/>
      <family val="2"/>
      <scheme val="minor"/>
    </font>
    <font>
      <u/>
      <sz val="11"/>
      <color theme="10"/>
      <name val="Calibri"/>
      <family val="2"/>
    </font>
    <font>
      <sz val="11"/>
      <color theme="1"/>
      <name val="Calibri"/>
      <family val="2"/>
      <scheme val="minor"/>
    </font>
    <font>
      <sz val="10"/>
      <name val="Arial"/>
      <family val="2"/>
    </font>
    <font>
      <b/>
      <sz val="9"/>
      <name val="Calibri"/>
      <family val="2"/>
      <scheme val="minor"/>
    </font>
    <font>
      <b/>
      <u/>
      <sz val="9"/>
      <color theme="1"/>
      <name val="Calibri"/>
      <family val="2"/>
      <scheme val="minor"/>
    </font>
    <font>
      <u/>
      <sz val="9"/>
      <color theme="10"/>
      <name val="Calibri"/>
      <family val="2"/>
    </font>
    <font>
      <sz val="8"/>
      <name val="ＭＳ Ｐゴシック"/>
      <family val="3"/>
      <charset val="128"/>
    </font>
    <font>
      <sz val="10"/>
      <color theme="0"/>
      <name val="Calibri"/>
      <family val="2"/>
      <scheme val="minor"/>
    </font>
    <font>
      <sz val="11"/>
      <color indexed="9"/>
      <name val="Czcionka tekstu podstawowego"/>
      <family val="2"/>
      <charset val="238"/>
    </font>
    <font>
      <sz val="13"/>
      <name val="Georgia"/>
      <family val="1"/>
    </font>
    <font>
      <sz val="11"/>
      <name val="Georgia"/>
      <family val="1"/>
    </font>
    <font>
      <b/>
      <sz val="11"/>
      <name val="Georgia"/>
      <family val="1"/>
    </font>
    <font>
      <b/>
      <sz val="10"/>
      <color theme="0"/>
      <name val="Calibri"/>
      <family val="2"/>
      <scheme val="minor"/>
    </font>
    <font>
      <b/>
      <u/>
      <sz val="11"/>
      <name val="Georgia"/>
      <family val="1"/>
    </font>
  </fonts>
  <fills count="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30"/>
      </patternFill>
    </fill>
    <fill>
      <patternFill patternType="solid">
        <fgColor rgb="FF3333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7">
    <xf numFmtId="0" fontId="0" fillId="0" borderId="0"/>
    <xf numFmtId="0" fontId="9" fillId="0" borderId="0" applyNumberFormat="0" applyFill="0" applyBorder="0" applyAlignment="0" applyProtection="0">
      <alignment vertical="top"/>
      <protection locked="0"/>
    </xf>
    <xf numFmtId="0" fontId="11" fillId="0" borderId="0"/>
    <xf numFmtId="0" fontId="17" fillId="7" borderId="0" applyNumberFormat="0" applyBorder="0" applyAlignment="0" applyProtection="0"/>
    <xf numFmtId="0" fontId="15" fillId="0" borderId="0" applyNumberFormat="0" applyFill="0" applyBorder="0">
      <alignment vertical="center"/>
    </xf>
    <xf numFmtId="41" fontId="10" fillId="0" borderId="0" applyFont="0" applyFill="0" applyBorder="0" applyAlignment="0" applyProtection="0"/>
    <xf numFmtId="41" fontId="10" fillId="0" borderId="0" applyFont="0" applyFill="0" applyBorder="0" applyAlignment="0" applyProtection="0"/>
  </cellStyleXfs>
  <cellXfs count="363">
    <xf numFmtId="0" fontId="0" fillId="0" borderId="0" xfId="0"/>
    <xf numFmtId="0" fontId="2" fillId="0" borderId="0" xfId="0" applyFont="1"/>
    <xf numFmtId="0" fontId="1" fillId="0" borderId="0" xfId="0" applyFont="1"/>
    <xf numFmtId="0" fontId="1" fillId="0" borderId="10" xfId="0" applyFont="1" applyBorder="1"/>
    <xf numFmtId="0" fontId="2" fillId="4" borderId="7" xfId="0" applyFont="1" applyFill="1" applyBorder="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3" borderId="10" xfId="0" applyFont="1" applyFill="1" applyBorder="1"/>
    <xf numFmtId="0" fontId="1" fillId="3" borderId="11" xfId="0" applyFont="1" applyFill="1" applyBorder="1"/>
    <xf numFmtId="0" fontId="2" fillId="0" borderId="5" xfId="0" applyFont="1" applyBorder="1"/>
    <xf numFmtId="0" fontId="2" fillId="0" borderId="10" xfId="0" applyFont="1" applyBorder="1"/>
    <xf numFmtId="0" fontId="2" fillId="0" borderId="11" xfId="0" applyFont="1" applyBorder="1"/>
    <xf numFmtId="0" fontId="2" fillId="0" borderId="6" xfId="0" applyFont="1" applyBorder="1"/>
    <xf numFmtId="0" fontId="1" fillId="3" borderId="12" xfId="0" applyFont="1" applyFill="1" applyBorder="1"/>
    <xf numFmtId="0" fontId="3" fillId="0" borderId="11" xfId="0" applyFont="1" applyBorder="1"/>
    <xf numFmtId="0" fontId="3" fillId="0" borderId="12" xfId="0" applyFont="1" applyBorder="1"/>
    <xf numFmtId="0" fontId="2" fillId="0" borderId="9" xfId="0" applyFont="1" applyBorder="1"/>
    <xf numFmtId="0" fontId="1" fillId="0" borderId="11" xfId="0" applyFont="1" applyBorder="1"/>
    <xf numFmtId="0" fontId="1" fillId="4" borderId="13" xfId="0" applyFont="1" applyFill="1" applyBorder="1" applyAlignment="1">
      <alignment horizontal="center"/>
    </xf>
    <xf numFmtId="0" fontId="1" fillId="4" borderId="0" xfId="0" applyFont="1" applyFill="1" applyAlignment="1">
      <alignment horizontal="center"/>
    </xf>
    <xf numFmtId="0" fontId="5" fillId="0" borderId="0" xfId="0" applyFont="1"/>
    <xf numFmtId="0" fontId="2" fillId="0" borderId="7" xfId="0" applyFont="1" applyBorder="1"/>
    <xf numFmtId="0" fontId="2" fillId="4" borderId="13" xfId="0" applyFont="1" applyFill="1" applyBorder="1"/>
    <xf numFmtId="0" fontId="2" fillId="4" borderId="14" xfId="0" applyFont="1" applyFill="1" applyBorder="1"/>
    <xf numFmtId="0" fontId="2" fillId="4" borderId="15" xfId="0" applyFont="1" applyFill="1" applyBorder="1"/>
    <xf numFmtId="0" fontId="4" fillId="0" borderId="0" xfId="0" applyFont="1"/>
    <xf numFmtId="0" fontId="6" fillId="0" borderId="0" xfId="0" applyFont="1"/>
    <xf numFmtId="0" fontId="6" fillId="3" borderId="10" xfId="0" applyFont="1" applyFill="1" applyBorder="1"/>
    <xf numFmtId="0" fontId="6" fillId="3" borderId="12" xfId="0" applyFont="1" applyFill="1" applyBorder="1"/>
    <xf numFmtId="0" fontId="6" fillId="0" borderId="0" xfId="0" applyFont="1" applyAlignment="1">
      <alignment horizontal="center"/>
    </xf>
    <xf numFmtId="0" fontId="2" fillId="4" borderId="2" xfId="0" applyFont="1" applyFill="1" applyBorder="1"/>
    <xf numFmtId="0" fontId="1" fillId="4" borderId="7" xfId="0" applyFont="1" applyFill="1" applyBorder="1" applyAlignment="1">
      <alignment horizontal="center"/>
    </xf>
    <xf numFmtId="0" fontId="1" fillId="4" borderId="3" xfId="0" applyFont="1" applyFill="1" applyBorder="1" applyAlignment="1">
      <alignment horizontal="center" vertical="center" wrapText="1"/>
    </xf>
    <xf numFmtId="0" fontId="5" fillId="0" borderId="10" xfId="0" applyFont="1" applyBorder="1"/>
    <xf numFmtId="0" fontId="1" fillId="4" borderId="5" xfId="0" applyFont="1" applyFill="1" applyBorder="1" applyAlignment="1">
      <alignment horizontal="center"/>
    </xf>
    <xf numFmtId="0" fontId="2" fillId="4" borderId="5" xfId="0" applyFont="1" applyFill="1" applyBorder="1"/>
    <xf numFmtId="0" fontId="3" fillId="0" borderId="0" xfId="0" applyFont="1"/>
    <xf numFmtId="0" fontId="6" fillId="0" borderId="10" xfId="0" applyFont="1" applyBorder="1"/>
    <xf numFmtId="0" fontId="1" fillId="4" borderId="14" xfId="0" applyFont="1" applyFill="1" applyBorder="1"/>
    <xf numFmtId="0" fontId="1" fillId="4" borderId="13" xfId="0" applyFont="1" applyFill="1" applyBorder="1"/>
    <xf numFmtId="0" fontId="1" fillId="4" borderId="15" xfId="0" applyFont="1" applyFill="1" applyBorder="1"/>
    <xf numFmtId="0" fontId="9" fillId="0" borderId="0" xfId="1" applyAlignment="1" applyProtection="1"/>
    <xf numFmtId="0" fontId="14" fillId="0" borderId="0" xfId="1" applyFont="1" applyAlignment="1" applyProtection="1"/>
    <xf numFmtId="0" fontId="2" fillId="6" borderId="0" xfId="0" applyFont="1" applyFill="1"/>
    <xf numFmtId="0" fontId="1" fillId="6" borderId="0" xfId="0" applyFont="1" applyFill="1"/>
    <xf numFmtId="0" fontId="1" fillId="6" borderId="10" xfId="0" applyFont="1" applyFill="1" applyBorder="1"/>
    <xf numFmtId="0" fontId="2" fillId="6" borderId="5" xfId="0" applyFont="1" applyFill="1" applyBorder="1"/>
    <xf numFmtId="0" fontId="6" fillId="6" borderId="0" xfId="0" applyFont="1" applyFill="1"/>
    <xf numFmtId="0" fontId="1" fillId="4" borderId="3" xfId="0" applyFont="1" applyFill="1" applyBorder="1" applyAlignment="1">
      <alignment horizontal="center"/>
    </xf>
    <xf numFmtId="0" fontId="1" fillId="4" borderId="4" xfId="0"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2" fillId="6" borderId="14" xfId="0" applyFont="1" applyFill="1" applyBorder="1"/>
    <xf numFmtId="0" fontId="1" fillId="6" borderId="11" xfId="0" applyFont="1" applyFill="1" applyBorder="1"/>
    <xf numFmtId="164" fontId="2" fillId="0" borderId="0" xfId="0" applyNumberFormat="1" applyFont="1"/>
    <xf numFmtId="0" fontId="3" fillId="6" borderId="11" xfId="0" applyFont="1" applyFill="1" applyBorder="1"/>
    <xf numFmtId="0" fontId="1" fillId="3" borderId="1" xfId="0" applyFont="1" applyFill="1" applyBorder="1"/>
    <xf numFmtId="0" fontId="4" fillId="6" borderId="0" xfId="0" applyFont="1" applyFill="1"/>
    <xf numFmtId="0" fontId="9" fillId="6" borderId="0" xfId="1" applyFill="1" applyAlignment="1" applyProtection="1"/>
    <xf numFmtId="0" fontId="2" fillId="0" borderId="0" xfId="0" applyFont="1" applyProtection="1">
      <protection locked="0"/>
    </xf>
    <xf numFmtId="0" fontId="2" fillId="0" borderId="5" xfId="0" applyFont="1" applyBorder="1" applyProtection="1">
      <protection locked="0"/>
    </xf>
    <xf numFmtId="0" fontId="2" fillId="0" borderId="8" xfId="0" applyFont="1" applyBorder="1" applyProtection="1">
      <protection locked="0"/>
    </xf>
    <xf numFmtId="0" fontId="12" fillId="0" borderId="10" xfId="0" applyFont="1" applyBorder="1"/>
    <xf numFmtId="0" fontId="1" fillId="2" borderId="15" xfId="0" applyFont="1" applyFill="1" applyBorder="1" applyAlignment="1">
      <alignment horizontal="center"/>
    </xf>
    <xf numFmtId="14" fontId="1" fillId="2" borderId="14" xfId="0" applyNumberFormat="1" applyFont="1" applyFill="1" applyBorder="1" applyAlignment="1">
      <alignment horizontal="center"/>
    </xf>
    <xf numFmtId="0" fontId="6" fillId="2" borderId="13" xfId="0" applyFont="1" applyFill="1" applyBorder="1" applyAlignment="1">
      <alignment horizontal="center"/>
    </xf>
    <xf numFmtId="0" fontId="2" fillId="0" borderId="0" xfId="0" applyFont="1" applyAlignment="1">
      <alignment horizontal="center"/>
    </xf>
    <xf numFmtId="0" fontId="5" fillId="6" borderId="0" xfId="0" applyFont="1" applyFill="1"/>
    <xf numFmtId="14" fontId="6" fillId="3" borderId="11" xfId="0" applyNumberFormat="1" applyFont="1" applyFill="1" applyBorder="1"/>
    <xf numFmtId="0" fontId="6" fillId="4" borderId="2" xfId="0" applyFont="1" applyFill="1" applyBorder="1" applyAlignment="1">
      <alignment horizont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7" xfId="0" applyFont="1" applyFill="1" applyBorder="1"/>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6" fillId="6" borderId="0" xfId="0" applyFont="1" applyFill="1" applyAlignment="1">
      <alignment horizontal="center"/>
    </xf>
    <xf numFmtId="0" fontId="6" fillId="3" borderId="11" xfId="0" applyFont="1" applyFill="1" applyBorder="1" applyAlignment="1">
      <alignment horizontal="right"/>
    </xf>
    <xf numFmtId="0" fontId="6" fillId="3" borderId="12" xfId="0" applyFont="1" applyFill="1" applyBorder="1" applyAlignment="1">
      <alignment horizontal="right"/>
    </xf>
    <xf numFmtId="0" fontId="5" fillId="6" borderId="10" xfId="0" applyFont="1" applyFill="1" applyBorder="1"/>
    <xf numFmtId="0" fontId="5" fillId="6" borderId="11" xfId="0" applyFont="1" applyFill="1" applyBorder="1"/>
    <xf numFmtId="0" fontId="8" fillId="6" borderId="11" xfId="0" applyFont="1" applyFill="1" applyBorder="1"/>
    <xf numFmtId="0" fontId="0" fillId="6" borderId="0" xfId="0" applyFill="1"/>
    <xf numFmtId="0" fontId="5" fillId="4" borderId="2" xfId="0" applyFont="1" applyFill="1" applyBorder="1"/>
    <xf numFmtId="165" fontId="5" fillId="6" borderId="0" xfId="0" applyNumberFormat="1" applyFont="1" applyFill="1"/>
    <xf numFmtId="0" fontId="6" fillId="6" borderId="0" xfId="0" applyFont="1" applyFill="1" applyAlignment="1">
      <alignment horizontal="right"/>
    </xf>
    <xf numFmtId="165" fontId="6" fillId="6" borderId="0" xfId="0" applyNumberFormat="1" applyFont="1" applyFill="1" applyAlignment="1">
      <alignment horizontal="right"/>
    </xf>
    <xf numFmtId="0" fontId="6" fillId="3" borderId="7" xfId="0" applyFont="1" applyFill="1" applyBorder="1"/>
    <xf numFmtId="0" fontId="6" fillId="3" borderId="8" xfId="0" applyFont="1" applyFill="1" applyBorder="1" applyAlignment="1">
      <alignment horizontal="right"/>
    </xf>
    <xf numFmtId="0" fontId="6" fillId="3" borderId="9" xfId="0" applyFont="1" applyFill="1" applyBorder="1" applyAlignment="1">
      <alignment horizontal="right"/>
    </xf>
    <xf numFmtId="0" fontId="1" fillId="6" borderId="3" xfId="0" applyFont="1" applyFill="1" applyBorder="1" applyAlignment="1">
      <alignment horizontal="center"/>
    </xf>
    <xf numFmtId="14" fontId="1" fillId="4" borderId="15" xfId="0" applyNumberFormat="1" applyFont="1" applyFill="1" applyBorder="1" applyAlignment="1">
      <alignment horizontal="center"/>
    </xf>
    <xf numFmtId="14" fontId="1" fillId="6" borderId="8" xfId="0" applyNumberFormat="1" applyFont="1" applyFill="1" applyBorder="1" applyAlignment="1">
      <alignment horizontal="center"/>
    </xf>
    <xf numFmtId="0" fontId="6" fillId="4" borderId="2" xfId="0" applyFont="1" applyFill="1" applyBorder="1" applyAlignment="1">
      <alignment horizontal="center"/>
    </xf>
    <xf numFmtId="0" fontId="6" fillId="4" borderId="2" xfId="0" applyFont="1" applyFill="1" applyBorder="1" applyAlignment="1">
      <alignment horizontal="center" vertical="center" wrapText="1"/>
    </xf>
    <xf numFmtId="0" fontId="6" fillId="4" borderId="7" xfId="0" applyFont="1" applyFill="1" applyBorder="1" applyAlignment="1">
      <alignment horizontal="center" wrapText="1"/>
    </xf>
    <xf numFmtId="0" fontId="1" fillId="3" borderId="10" xfId="0" applyFont="1" applyFill="1" applyBorder="1" applyAlignment="1">
      <alignment horizontal="center" wrapText="1"/>
    </xf>
    <xf numFmtId="0" fontId="1" fillId="6" borderId="13" xfId="0" applyFont="1" applyFill="1" applyBorder="1"/>
    <xf numFmtId="0" fontId="1" fillId="6" borderId="3" xfId="0" applyFont="1" applyFill="1" applyBorder="1"/>
    <xf numFmtId="0" fontId="1" fillId="6" borderId="2" xfId="0" applyFont="1" applyFill="1" applyBorder="1"/>
    <xf numFmtId="0" fontId="5" fillId="4" borderId="5" xfId="0" applyFont="1" applyFill="1" applyBorder="1"/>
    <xf numFmtId="0" fontId="6" fillId="4" borderId="7" xfId="0" applyFont="1" applyFill="1" applyBorder="1" applyAlignment="1">
      <alignment horizontal="center"/>
    </xf>
    <xf numFmtId="0" fontId="6" fillId="4" borderId="9" xfId="0" applyFont="1" applyFill="1" applyBorder="1" applyAlignment="1">
      <alignment horizontal="center"/>
    </xf>
    <xf numFmtId="0" fontId="5" fillId="6" borderId="5" xfId="0" applyFont="1" applyFill="1" applyBorder="1"/>
    <xf numFmtId="0" fontId="5" fillId="6" borderId="6" xfId="0" applyFont="1" applyFill="1" applyBorder="1"/>
    <xf numFmtId="0" fontId="6" fillId="6" borderId="5" xfId="0" applyFont="1" applyFill="1" applyBorder="1"/>
    <xf numFmtId="0" fontId="6" fillId="6" borderId="6" xfId="0" applyFont="1" applyFill="1" applyBorder="1"/>
    <xf numFmtId="0" fontId="6" fillId="3" borderId="10" xfId="0" applyFont="1" applyFill="1" applyBorder="1" applyAlignment="1">
      <alignment horizontal="center"/>
    </xf>
    <xf numFmtId="0" fontId="6" fillId="3" borderId="11" xfId="0" applyFont="1" applyFill="1" applyBorder="1"/>
    <xf numFmtId="0" fontId="5" fillId="0" borderId="11" xfId="0" applyFont="1" applyBorder="1"/>
    <xf numFmtId="0" fontId="8" fillId="0" borderId="11" xfId="0" applyFont="1" applyBorder="1"/>
    <xf numFmtId="0" fontId="8" fillId="0" borderId="12" xfId="0" applyFont="1" applyBorder="1"/>
    <xf numFmtId="0" fontId="7" fillId="0" borderId="0" xfId="0" applyFont="1"/>
    <xf numFmtId="14" fontId="4" fillId="0" borderId="0" xfId="0" applyNumberFormat="1" applyFont="1"/>
    <xf numFmtId="0" fontId="1" fillId="4" borderId="2" xfId="0" applyFont="1" applyFill="1" applyBorder="1"/>
    <xf numFmtId="0" fontId="1" fillId="4" borderId="7"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xf>
    <xf numFmtId="0" fontId="1" fillId="0" borderId="2" xfId="0" applyFont="1" applyBorder="1"/>
    <xf numFmtId="0" fontId="2" fillId="0" borderId="3" xfId="0" applyFont="1" applyBorder="1" applyAlignment="1">
      <alignment horizontal="center"/>
    </xf>
    <xf numFmtId="0" fontId="3" fillId="0" borderId="4" xfId="0" applyFont="1" applyBorder="1"/>
    <xf numFmtId="0" fontId="2" fillId="0" borderId="11" xfId="0" applyFont="1" applyBorder="1" applyAlignment="1">
      <alignment horizontal="center"/>
    </xf>
    <xf numFmtId="0" fontId="1" fillId="0" borderId="0" xfId="0" applyFont="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xf>
    <xf numFmtId="0" fontId="13" fillId="0" borderId="0" xfId="0" applyFont="1"/>
    <xf numFmtId="0" fontId="5" fillId="0" borderId="0" xfId="0" applyFont="1" applyAlignment="1">
      <alignment horizontal="left" indent="1"/>
    </xf>
    <xf numFmtId="0" fontId="6" fillId="4" borderId="10" xfId="0" applyFont="1" applyFill="1" applyBorder="1"/>
    <xf numFmtId="0" fontId="6" fillId="4" borderId="11" xfId="0" applyFont="1" applyFill="1" applyBorder="1"/>
    <xf numFmtId="0" fontId="1" fillId="4" borderId="5" xfId="0" applyFont="1" applyFill="1" applyBorder="1"/>
    <xf numFmtId="0" fontId="1" fillId="4" borderId="8"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9" xfId="0" applyFont="1" applyFill="1" applyBorder="1" applyAlignment="1">
      <alignment horizontal="center" wrapText="1"/>
    </xf>
    <xf numFmtId="164" fontId="2" fillId="0" borderId="0" xfId="0" applyNumberFormat="1" applyFont="1" applyProtection="1">
      <protection locked="0"/>
    </xf>
    <xf numFmtId="164" fontId="1" fillId="0" borderId="0" xfId="0" applyNumberFormat="1" applyFont="1"/>
    <xf numFmtId="164" fontId="5" fillId="0" borderId="0" xfId="0" applyNumberFormat="1" applyFont="1" applyProtection="1">
      <protection locked="0"/>
    </xf>
    <xf numFmtId="164" fontId="5" fillId="0" borderId="0" xfId="0" applyNumberFormat="1" applyFont="1"/>
    <xf numFmtId="164" fontId="8" fillId="0" borderId="11" xfId="0" applyNumberFormat="1" applyFont="1" applyBorder="1"/>
    <xf numFmtId="164" fontId="6" fillId="3" borderId="11" xfId="0" applyNumberFormat="1" applyFont="1" applyFill="1" applyBorder="1" applyProtection="1">
      <protection locked="0"/>
    </xf>
    <xf numFmtId="164" fontId="1" fillId="0" borderId="11" xfId="0" applyNumberFormat="1" applyFont="1" applyBorder="1"/>
    <xf numFmtId="164" fontId="1" fillId="0" borderId="12" xfId="0" applyNumberFormat="1" applyFont="1" applyBorder="1"/>
    <xf numFmtId="164" fontId="3" fillId="0" borderId="0" xfId="0" applyNumberFormat="1" applyFont="1"/>
    <xf numFmtId="0" fontId="1" fillId="4" borderId="4" xfId="0" applyFont="1" applyFill="1" applyBorder="1" applyAlignment="1">
      <alignment horizontal="center" vertical="center" wrapText="1"/>
    </xf>
    <xf numFmtId="14" fontId="1" fillId="0" borderId="10" xfId="0" applyNumberFormat="1" applyFont="1" applyBorder="1"/>
    <xf numFmtId="0" fontId="1" fillId="0" borderId="0" xfId="0" applyFont="1" applyProtection="1">
      <protection locked="0"/>
    </xf>
    <xf numFmtId="0" fontId="2" fillId="0" borderId="7" xfId="0" applyFont="1" applyBorder="1" applyProtection="1">
      <protection locked="0"/>
    </xf>
    <xf numFmtId="41" fontId="1" fillId="0" borderId="21" xfId="0" applyNumberFormat="1" applyFont="1" applyBorder="1"/>
    <xf numFmtId="0" fontId="1" fillId="0" borderId="18" xfId="0" applyFont="1" applyBorder="1"/>
    <xf numFmtId="0" fontId="2" fillId="0" borderId="25" xfId="0" applyFont="1" applyBorder="1"/>
    <xf numFmtId="14" fontId="2" fillId="0" borderId="21" xfId="0" applyNumberFormat="1" applyFont="1" applyBorder="1" applyAlignment="1">
      <alignment horizontal="center"/>
    </xf>
    <xf numFmtId="0" fontId="2" fillId="0" borderId="32" xfId="0" applyFont="1" applyBorder="1"/>
    <xf numFmtId="41" fontId="2" fillId="0" borderId="32" xfId="0" applyNumberFormat="1" applyFont="1" applyBorder="1"/>
    <xf numFmtId="0" fontId="2" fillId="0" borderId="21" xfId="0" applyFont="1" applyBorder="1"/>
    <xf numFmtId="41" fontId="2" fillId="6" borderId="25" xfId="0" applyNumberFormat="1" applyFont="1" applyFill="1" applyBorder="1"/>
    <xf numFmtId="41" fontId="2" fillId="0" borderId="21" xfId="0" applyNumberFormat="1" applyFont="1" applyBorder="1"/>
    <xf numFmtId="41" fontId="2" fillId="0" borderId="0" xfId="0" applyNumberFormat="1" applyFont="1"/>
    <xf numFmtId="0" fontId="19" fillId="6" borderId="0" xfId="0" applyFont="1" applyFill="1"/>
    <xf numFmtId="0" fontId="18" fillId="6" borderId="0" xfId="0" applyFont="1" applyFill="1"/>
    <xf numFmtId="3" fontId="19" fillId="6" borderId="1" xfId="0" applyNumberFormat="1" applyFont="1" applyFill="1" applyBorder="1" applyAlignment="1">
      <alignment horizontal="right" vertical="center" wrapText="1"/>
    </xf>
    <xf numFmtId="3" fontId="20" fillId="6" borderId="1" xfId="0" applyNumberFormat="1" applyFont="1" applyFill="1" applyBorder="1" applyAlignment="1">
      <alignment horizontal="right" vertical="center" wrapText="1"/>
    </xf>
    <xf numFmtId="0" fontId="2" fillId="6" borderId="25" xfId="0" applyFont="1" applyFill="1" applyBorder="1"/>
    <xf numFmtId="0" fontId="20" fillId="6" borderId="1" xfId="0" applyFont="1" applyFill="1" applyBorder="1" applyAlignment="1">
      <alignment vertical="center" wrapText="1"/>
    </xf>
    <xf numFmtId="0" fontId="19" fillId="6" borderId="1" xfId="0" applyFont="1" applyFill="1" applyBorder="1" applyAlignment="1">
      <alignment horizontal="center" vertical="center" wrapText="1"/>
    </xf>
    <xf numFmtId="0" fontId="21" fillId="8" borderId="8" xfId="0" applyFont="1" applyFill="1" applyBorder="1" applyAlignment="1">
      <alignment horizontal="center"/>
    </xf>
    <xf numFmtId="0" fontId="21" fillId="8" borderId="10" xfId="0" applyFont="1" applyFill="1" applyBorder="1"/>
    <xf numFmtId="164" fontId="21" fillId="8" borderId="11" xfId="0" applyNumberFormat="1" applyFont="1" applyFill="1" applyBorder="1"/>
    <xf numFmtId="0" fontId="21" fillId="8" borderId="2" xfId="0" applyFont="1" applyFill="1" applyBorder="1" applyAlignment="1">
      <alignment horizontal="center"/>
    </xf>
    <xf numFmtId="0" fontId="16" fillId="8" borderId="7" xfId="0" applyFont="1" applyFill="1" applyBorder="1"/>
    <xf numFmtId="0" fontId="21" fillId="8" borderId="9" xfId="0" applyFont="1" applyFill="1" applyBorder="1" applyAlignment="1">
      <alignment horizontal="center"/>
    </xf>
    <xf numFmtId="0" fontId="21" fillId="8" borderId="3"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16" fillId="8" borderId="13" xfId="0" applyFont="1" applyFill="1" applyBorder="1"/>
    <xf numFmtId="0" fontId="16" fillId="8" borderId="15" xfId="0" applyFont="1" applyFill="1" applyBorder="1"/>
    <xf numFmtId="0" fontId="16" fillId="8" borderId="14" xfId="0" applyFont="1" applyFill="1" applyBorder="1"/>
    <xf numFmtId="164" fontId="21" fillId="8" borderId="12" xfId="0" applyNumberFormat="1" applyFont="1" applyFill="1" applyBorder="1"/>
    <xf numFmtId="0" fontId="21" fillId="8" borderId="8"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8" borderId="7" xfId="0" applyFont="1" applyFill="1" applyBorder="1" applyAlignment="1">
      <alignment horizontal="center" vertical="center" wrapText="1"/>
    </xf>
    <xf numFmtId="14" fontId="21" fillId="8" borderId="10" xfId="0" applyNumberFormat="1" applyFont="1" applyFill="1" applyBorder="1"/>
    <xf numFmtId="0" fontId="21" fillId="8" borderId="10" xfId="0" applyFont="1" applyFill="1" applyBorder="1" applyAlignment="1">
      <alignment horizontal="center" wrapText="1"/>
    </xf>
    <xf numFmtId="0" fontId="21" fillId="8" borderId="1" xfId="0" applyFont="1" applyFill="1" applyBorder="1" applyAlignment="1">
      <alignment horizontal="center" wrapText="1"/>
    </xf>
    <xf numFmtId="0" fontId="21" fillId="8" borderId="12" xfId="0" applyFont="1" applyFill="1" applyBorder="1" applyProtection="1">
      <protection locked="0"/>
    </xf>
    <xf numFmtId="3" fontId="20" fillId="0" borderId="1" xfId="0" applyNumberFormat="1" applyFont="1" applyBorder="1" applyAlignment="1">
      <alignment horizontal="right" vertical="center" wrapText="1"/>
    </xf>
    <xf numFmtId="3" fontId="19" fillId="0" borderId="1" xfId="0" applyNumberFormat="1" applyFont="1" applyBorder="1" applyAlignment="1">
      <alignment horizontal="right" vertical="center" wrapText="1"/>
    </xf>
    <xf numFmtId="0" fontId="19" fillId="6" borderId="13" xfId="0" applyFont="1" applyFill="1" applyBorder="1" applyAlignment="1">
      <alignment horizontal="center" vertical="center" wrapText="1"/>
    </xf>
    <xf numFmtId="0" fontId="20"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41" fontId="19" fillId="0" borderId="1" xfId="5" applyFont="1" applyBorder="1" applyAlignment="1">
      <alignment horizontal="right" vertical="center" wrapText="1"/>
    </xf>
    <xf numFmtId="0" fontId="19" fillId="0" borderId="1" xfId="0" applyFont="1" applyBorder="1" applyAlignment="1">
      <alignment horizontal="right" vertical="center" wrapText="1"/>
    </xf>
    <xf numFmtId="0" fontId="19" fillId="6" borderId="1" xfId="0" applyFont="1" applyFill="1" applyBorder="1"/>
    <xf numFmtId="41" fontId="19" fillId="6" borderId="1" xfId="5" applyFont="1" applyFill="1" applyBorder="1"/>
    <xf numFmtId="0" fontId="20" fillId="0" borderId="1" xfId="0" applyFont="1" applyBorder="1" applyAlignment="1">
      <alignment horizontal="right" vertical="center" wrapText="1"/>
    </xf>
    <xf numFmtId="0" fontId="20" fillId="6" borderId="1" xfId="0" applyFont="1" applyFill="1" applyBorder="1" applyAlignment="1">
      <alignment horizontal="right" vertical="center" wrapText="1"/>
    </xf>
    <xf numFmtId="0" fontId="19" fillId="6" borderId="1" xfId="0" applyFont="1" applyFill="1" applyBorder="1" applyAlignment="1">
      <alignment vertical="center" wrapText="1"/>
    </xf>
    <xf numFmtId="0" fontId="20" fillId="6" borderId="0" xfId="0" applyFont="1" applyFill="1"/>
    <xf numFmtId="3" fontId="19" fillId="0" borderId="1" xfId="0" applyNumberFormat="1" applyFont="1" applyBorder="1" applyAlignment="1">
      <alignment vertical="center" wrapText="1"/>
    </xf>
    <xf numFmtId="0" fontId="19" fillId="6" borderId="13" xfId="0" applyFont="1" applyFill="1" applyBorder="1"/>
    <xf numFmtId="0" fontId="19" fillId="6" borderId="15" xfId="0" applyFont="1" applyFill="1" applyBorder="1"/>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0" fontId="19" fillId="6" borderId="10" xfId="0" applyFont="1" applyFill="1" applyBorder="1" applyAlignment="1">
      <alignment horizontal="left"/>
    </xf>
    <xf numFmtId="0" fontId="19" fillId="6" borderId="11" xfId="0" applyFont="1" applyFill="1" applyBorder="1" applyAlignment="1">
      <alignment horizontal="left"/>
    </xf>
    <xf numFmtId="0" fontId="19" fillId="6" borderId="12" xfId="0" applyFont="1" applyFill="1" applyBorder="1" applyAlignment="1">
      <alignment horizontal="left"/>
    </xf>
    <xf numFmtId="0" fontId="19" fillId="6" borderId="10" xfId="0" applyFont="1" applyFill="1" applyBorder="1"/>
    <xf numFmtId="0" fontId="19" fillId="6" borderId="11" xfId="0" applyFont="1" applyFill="1" applyBorder="1"/>
    <xf numFmtId="0" fontId="19" fillId="6" borderId="12" xfId="0" applyFont="1" applyFill="1" applyBorder="1"/>
    <xf numFmtId="41" fontId="19" fillId="6" borderId="0" xfId="5" applyFont="1" applyFill="1" applyBorder="1"/>
    <xf numFmtId="0" fontId="20" fillId="5" borderId="1" xfId="0" applyFont="1" applyFill="1" applyBorder="1" applyAlignment="1">
      <alignment horizontal="center" vertical="center" wrapText="1"/>
    </xf>
    <xf numFmtId="3" fontId="20" fillId="5" borderId="1" xfId="0" applyNumberFormat="1" applyFont="1" applyFill="1" applyBorder="1" applyAlignment="1">
      <alignment horizontal="center" vertical="center" wrapText="1"/>
    </xf>
    <xf numFmtId="3" fontId="20" fillId="5" borderId="1" xfId="0" applyNumberFormat="1" applyFont="1" applyFill="1" applyBorder="1" applyAlignment="1">
      <alignment horizontal="right" vertical="center" wrapText="1"/>
    </xf>
    <xf numFmtId="0" fontId="20" fillId="5" borderId="18" xfId="0" applyFont="1" applyFill="1" applyBorder="1" applyAlignment="1">
      <alignment horizontal="left"/>
    </xf>
    <xf numFmtId="0" fontId="20" fillId="5" borderId="22" xfId="0" applyFont="1" applyFill="1" applyBorder="1" applyAlignment="1">
      <alignment horizontal="left"/>
    </xf>
    <xf numFmtId="0" fontId="20" fillId="5" borderId="23" xfId="0" applyFont="1" applyFill="1" applyBorder="1" applyAlignment="1">
      <alignment horizontal="left"/>
    </xf>
    <xf numFmtId="0" fontId="19" fillId="6" borderId="30" xfId="0" applyFont="1" applyFill="1" applyBorder="1"/>
    <xf numFmtId="0" fontId="19" fillId="6" borderId="17" xfId="0" applyFont="1" applyFill="1" applyBorder="1"/>
    <xf numFmtId="0" fontId="20" fillId="0" borderId="15" xfId="0" applyFont="1" applyBorder="1" applyAlignment="1">
      <alignment vertical="center" wrapText="1"/>
    </xf>
    <xf numFmtId="0" fontId="20" fillId="5" borderId="24"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40" xfId="0" applyFont="1" applyFill="1" applyBorder="1" applyAlignment="1">
      <alignment vertical="center" wrapText="1"/>
    </xf>
    <xf numFmtId="0" fontId="19" fillId="5" borderId="39" xfId="0" applyFont="1" applyFill="1" applyBorder="1" applyAlignment="1">
      <alignment vertical="center" wrapText="1"/>
    </xf>
    <xf numFmtId="0" fontId="19" fillId="6" borderId="13" xfId="0" applyFont="1" applyFill="1" applyBorder="1" applyAlignment="1">
      <alignment vertical="center" wrapText="1"/>
    </xf>
    <xf numFmtId="3" fontId="19" fillId="6" borderId="13" xfId="0" applyNumberFormat="1" applyFont="1" applyFill="1" applyBorder="1" applyAlignment="1">
      <alignment horizontal="right" vertical="center" wrapText="1"/>
    </xf>
    <xf numFmtId="0" fontId="19" fillId="6" borderId="14" xfId="0" applyFont="1" applyFill="1" applyBorder="1"/>
    <xf numFmtId="0" fontId="20" fillId="0" borderId="40" xfId="0" applyFont="1" applyBorder="1" applyAlignment="1">
      <alignment vertical="center" wrapText="1"/>
    </xf>
    <xf numFmtId="0" fontId="19" fillId="0" borderId="39" xfId="0" applyFont="1" applyBorder="1" applyAlignment="1">
      <alignment vertical="center" wrapText="1"/>
    </xf>
    <xf numFmtId="0" fontId="19" fillId="6" borderId="19" xfId="0" applyFont="1" applyFill="1" applyBorder="1"/>
    <xf numFmtId="0" fontId="19" fillId="6" borderId="16" xfId="0" applyFont="1" applyFill="1" applyBorder="1"/>
    <xf numFmtId="0" fontId="19" fillId="0" borderId="15" xfId="0" applyFont="1" applyBorder="1" applyAlignment="1">
      <alignment vertical="center" wrapText="1"/>
    </xf>
    <xf numFmtId="0" fontId="20" fillId="0" borderId="18" xfId="0" applyFont="1" applyBorder="1" applyAlignment="1">
      <alignment vertical="center" wrapText="1"/>
    </xf>
    <xf numFmtId="0" fontId="19" fillId="6" borderId="18" xfId="0" applyFont="1" applyFill="1" applyBorder="1"/>
    <xf numFmtId="0" fontId="19" fillId="6" borderId="22" xfId="0" applyFont="1" applyFill="1" applyBorder="1"/>
    <xf numFmtId="0" fontId="19" fillId="6" borderId="26" xfId="0" applyFont="1" applyFill="1" applyBorder="1"/>
    <xf numFmtId="0" fontId="19" fillId="6" borderId="27" xfId="0" applyFont="1" applyFill="1" applyBorder="1"/>
    <xf numFmtId="0" fontId="20" fillId="6" borderId="33" xfId="0" applyFont="1" applyFill="1" applyBorder="1" applyAlignment="1">
      <alignment vertical="center" wrapText="1"/>
    </xf>
    <xf numFmtId="0" fontId="19" fillId="6" borderId="20" xfId="0" applyFont="1" applyFill="1" applyBorder="1" applyAlignment="1">
      <alignment horizontal="center" vertical="center" wrapText="1"/>
    </xf>
    <xf numFmtId="0" fontId="20" fillId="6" borderId="20" xfId="0" applyFont="1" applyFill="1" applyBorder="1" applyAlignment="1">
      <alignment horizontal="right" vertical="center" wrapText="1"/>
    </xf>
    <xf numFmtId="0" fontId="20" fillId="6" borderId="41" xfId="0" applyFont="1" applyFill="1" applyBorder="1" applyAlignment="1">
      <alignment horizontal="right" vertical="center" wrapText="1"/>
    </xf>
    <xf numFmtId="0" fontId="19" fillId="6" borderId="34" xfId="0" applyFont="1" applyFill="1" applyBorder="1" applyAlignment="1">
      <alignment vertical="center" wrapText="1"/>
    </xf>
    <xf numFmtId="3" fontId="19" fillId="6" borderId="35" xfId="0" applyNumberFormat="1" applyFont="1" applyFill="1" applyBorder="1" applyAlignment="1">
      <alignment horizontal="right" vertical="center" wrapText="1"/>
    </xf>
    <xf numFmtId="0" fontId="20" fillId="6" borderId="36" xfId="0" applyFont="1" applyFill="1" applyBorder="1" applyAlignment="1">
      <alignment vertical="center" wrapText="1"/>
    </xf>
    <xf numFmtId="0" fontId="20" fillId="6" borderId="37" xfId="0" applyFont="1" applyFill="1" applyBorder="1" applyAlignment="1">
      <alignment vertical="center" wrapText="1"/>
    </xf>
    <xf numFmtId="3" fontId="19" fillId="6" borderId="24" xfId="0" applyNumberFormat="1" applyFont="1" applyFill="1" applyBorder="1"/>
    <xf numFmtId="3" fontId="19" fillId="6" borderId="32" xfId="0" applyNumberFormat="1" applyFont="1" applyFill="1" applyBorder="1"/>
    <xf numFmtId="3" fontId="19" fillId="6" borderId="25" xfId="0" applyNumberFormat="1" applyFont="1" applyFill="1" applyBorder="1"/>
    <xf numFmtId="3" fontId="19" fillId="6" borderId="21" xfId="0" applyNumberFormat="1" applyFont="1" applyFill="1" applyBorder="1"/>
    <xf numFmtId="0" fontId="20" fillId="6" borderId="18" xfId="0" applyFont="1" applyFill="1" applyBorder="1"/>
    <xf numFmtId="0" fontId="20" fillId="6" borderId="22" xfId="0" applyFont="1" applyFill="1" applyBorder="1"/>
    <xf numFmtId="0" fontId="20" fillId="6" borderId="21" xfId="0" applyFont="1" applyFill="1" applyBorder="1" applyAlignment="1">
      <alignment horizontal="center"/>
    </xf>
    <xf numFmtId="41" fontId="19" fillId="6" borderId="1" xfId="5" applyFont="1" applyFill="1" applyBorder="1" applyAlignment="1">
      <alignment horizontal="right" vertical="center" wrapText="1"/>
    </xf>
    <xf numFmtId="0" fontId="19" fillId="6" borderId="1" xfId="0" applyFont="1" applyFill="1" applyBorder="1" applyAlignment="1">
      <alignment horizontal="right" vertical="center" wrapText="1"/>
    </xf>
    <xf numFmtId="0" fontId="20" fillId="6" borderId="1" xfId="0" applyFont="1" applyFill="1" applyBorder="1"/>
    <xf numFmtId="41" fontId="20" fillId="6" borderId="1" xfId="0" applyNumberFormat="1" applyFont="1" applyFill="1" applyBorder="1"/>
    <xf numFmtId="0" fontId="20" fillId="6" borderId="13" xfId="0" applyFont="1" applyFill="1" applyBorder="1" applyAlignment="1">
      <alignment horizontal="right" vertical="center" wrapText="1"/>
    </xf>
    <xf numFmtId="3" fontId="20" fillId="6" borderId="37" xfId="0" applyNumberFormat="1" applyFont="1" applyFill="1" applyBorder="1" applyAlignment="1">
      <alignment vertical="center" wrapText="1"/>
    </xf>
    <xf numFmtId="3" fontId="20" fillId="6" borderId="37" xfId="0" applyNumberFormat="1" applyFont="1" applyFill="1" applyBorder="1" applyAlignment="1">
      <alignment horizontal="right" vertical="center" wrapText="1"/>
    </xf>
    <xf numFmtId="3" fontId="20" fillId="6" borderId="38" xfId="0" applyNumberFormat="1" applyFont="1" applyFill="1" applyBorder="1" applyAlignment="1">
      <alignment horizontal="right" vertical="center" wrapText="1"/>
    </xf>
    <xf numFmtId="0" fontId="20" fillId="6" borderId="14" xfId="0" applyFont="1" applyFill="1" applyBorder="1" applyAlignment="1">
      <alignment vertical="center" wrapText="1"/>
    </xf>
    <xf numFmtId="0" fontId="20" fillId="6" borderId="14" xfId="0" applyFont="1" applyFill="1" applyBorder="1" applyAlignment="1">
      <alignment horizontal="right" vertical="center" wrapText="1"/>
    </xf>
    <xf numFmtId="0" fontId="20" fillId="6" borderId="20" xfId="0" applyFont="1" applyFill="1" applyBorder="1" applyAlignment="1">
      <alignment vertical="center" wrapText="1"/>
    </xf>
    <xf numFmtId="0" fontId="19" fillId="6" borderId="20" xfId="0" applyFont="1" applyFill="1" applyBorder="1" applyAlignment="1">
      <alignment horizontal="right" vertical="center" wrapText="1"/>
    </xf>
    <xf numFmtId="0" fontId="19" fillId="6" borderId="41" xfId="0" applyFont="1" applyFill="1" applyBorder="1" applyAlignment="1">
      <alignment horizontal="right" vertical="center" wrapText="1"/>
    </xf>
    <xf numFmtId="3" fontId="20" fillId="6" borderId="35" xfId="0" applyNumberFormat="1" applyFont="1" applyFill="1" applyBorder="1" applyAlignment="1">
      <alignment horizontal="right" vertical="center" wrapText="1"/>
    </xf>
    <xf numFmtId="0" fontId="20" fillId="6" borderId="36" xfId="0" applyFont="1" applyFill="1" applyBorder="1"/>
    <xf numFmtId="0" fontId="19" fillId="6" borderId="37" xfId="0" applyFont="1" applyFill="1" applyBorder="1"/>
    <xf numFmtId="41" fontId="20" fillId="6" borderId="37" xfId="5" applyFont="1" applyFill="1" applyBorder="1"/>
    <xf numFmtId="41" fontId="20" fillId="6" borderId="38" xfId="5" applyFont="1" applyFill="1" applyBorder="1"/>
    <xf numFmtId="0" fontId="19" fillId="6" borderId="14" xfId="0" applyFont="1" applyFill="1" applyBorder="1" applyAlignment="1">
      <alignment vertical="center" wrapText="1"/>
    </xf>
    <xf numFmtId="0" fontId="19" fillId="6" borderId="14" xfId="0" applyFont="1" applyFill="1" applyBorder="1" applyAlignment="1">
      <alignment horizontal="center" vertical="center" wrapText="1"/>
    </xf>
    <xf numFmtId="0" fontId="19" fillId="6" borderId="36" xfId="0" applyFont="1" applyFill="1" applyBorder="1" applyAlignment="1">
      <alignment vertical="center" wrapText="1"/>
    </xf>
    <xf numFmtId="0" fontId="19" fillId="6" borderId="37" xfId="0" applyFont="1" applyFill="1" applyBorder="1" applyAlignment="1">
      <alignment horizontal="center" vertical="center" wrapText="1"/>
    </xf>
    <xf numFmtId="41" fontId="20" fillId="6" borderId="1" xfId="5" applyFont="1" applyFill="1" applyBorder="1"/>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2" fillId="5" borderId="26" xfId="0" applyFont="1" applyFill="1" applyBorder="1" applyAlignment="1">
      <alignment horizontal="left" vertical="center" wrapText="1"/>
    </xf>
    <xf numFmtId="0" fontId="22" fillId="5" borderId="27" xfId="0" applyFont="1" applyFill="1" applyBorder="1" applyAlignment="1">
      <alignment horizontal="left" vertical="center" wrapText="1"/>
    </xf>
    <xf numFmtId="0" fontId="22" fillId="5" borderId="28" xfId="0" applyFont="1" applyFill="1" applyBorder="1" applyAlignment="1">
      <alignment horizontal="left" vertical="center" wrapText="1"/>
    </xf>
    <xf numFmtId="0" fontId="22" fillId="5" borderId="30"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31" xfId="0" applyFont="1" applyFill="1" applyBorder="1" applyAlignment="1">
      <alignment horizontal="left" vertical="center" wrapText="1"/>
    </xf>
    <xf numFmtId="0" fontId="20" fillId="5" borderId="1" xfId="0" applyFont="1" applyFill="1" applyBorder="1" applyAlignment="1">
      <alignment vertical="center" wrapText="1"/>
    </xf>
    <xf numFmtId="0" fontId="20" fillId="6" borderId="2"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0" fillId="6" borderId="4" xfId="0" applyFont="1" applyFill="1" applyBorder="1" applyAlignment="1">
      <alignment horizontal="left" vertical="center" wrapText="1"/>
    </xf>
    <xf numFmtId="0" fontId="20" fillId="6" borderId="7" xfId="0" applyFont="1" applyFill="1" applyBorder="1" applyAlignment="1">
      <alignment horizontal="left" vertical="center" wrapText="1"/>
    </xf>
    <xf numFmtId="0" fontId="20" fillId="6" borderId="8" xfId="0" applyFont="1" applyFill="1" applyBorder="1" applyAlignment="1">
      <alignment horizontal="left" vertical="center" wrapText="1"/>
    </xf>
    <xf numFmtId="0" fontId="20" fillId="6" borderId="9" xfId="0" applyFont="1" applyFill="1" applyBorder="1" applyAlignment="1">
      <alignment horizontal="left" vertical="center" wrapText="1"/>
    </xf>
    <xf numFmtId="0" fontId="19" fillId="6" borderId="26" xfId="0" applyFont="1" applyFill="1" applyBorder="1" applyAlignment="1">
      <alignment vertical="center" wrapText="1"/>
    </xf>
    <xf numFmtId="0" fontId="19" fillId="6" borderId="27" xfId="0" applyFont="1" applyFill="1" applyBorder="1" applyAlignment="1">
      <alignment vertical="center" wrapText="1"/>
    </xf>
    <xf numFmtId="0" fontId="19" fillId="6" borderId="28" xfId="0" applyFont="1" applyFill="1" applyBorder="1" applyAlignment="1">
      <alignment vertical="center" wrapText="1"/>
    </xf>
    <xf numFmtId="0" fontId="19" fillId="6" borderId="42" xfId="0" applyFont="1" applyFill="1" applyBorder="1" applyAlignment="1">
      <alignment vertical="center" wrapText="1"/>
    </xf>
    <xf numFmtId="0" fontId="19" fillId="6" borderId="0" xfId="0" applyFont="1" applyFill="1" applyAlignment="1">
      <alignment vertical="center" wrapText="1"/>
    </xf>
    <xf numFmtId="0" fontId="19" fillId="6" borderId="29" xfId="0" applyFont="1" applyFill="1" applyBorder="1" applyAlignment="1">
      <alignment vertical="center" wrapText="1"/>
    </xf>
    <xf numFmtId="0" fontId="19" fillId="6" borderId="30" xfId="0" applyFont="1" applyFill="1" applyBorder="1" applyAlignment="1">
      <alignment vertical="center" wrapText="1"/>
    </xf>
    <xf numFmtId="0" fontId="19" fillId="6" borderId="17" xfId="0" applyFont="1" applyFill="1" applyBorder="1" applyAlignment="1">
      <alignment vertical="center" wrapText="1"/>
    </xf>
    <xf numFmtId="0" fontId="19" fillId="6" borderId="31" xfId="0" applyFont="1" applyFill="1" applyBorder="1" applyAlignment="1">
      <alignment vertical="center" wrapText="1"/>
    </xf>
    <xf numFmtId="0" fontId="19" fillId="5" borderId="24" xfId="0" applyFont="1" applyFill="1" applyBorder="1" applyAlignment="1">
      <alignment horizontal="center" vertical="center" wrapText="1"/>
    </xf>
    <xf numFmtId="0" fontId="19" fillId="5" borderId="32"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6" borderId="9" xfId="0" applyFont="1" applyFill="1" applyBorder="1" applyAlignment="1">
      <alignment horizontal="left" vertical="center" wrapText="1"/>
    </xf>
    <xf numFmtId="0" fontId="19" fillId="5" borderId="24" xfId="0" applyFont="1" applyFill="1" applyBorder="1" applyAlignment="1">
      <alignment horizontal="center"/>
    </xf>
    <xf numFmtId="0" fontId="19" fillId="5" borderId="32" xfId="0" applyFont="1" applyFill="1" applyBorder="1" applyAlignment="1">
      <alignment horizontal="center"/>
    </xf>
    <xf numFmtId="3" fontId="19" fillId="5" borderId="24" xfId="0" applyNumberFormat="1" applyFont="1" applyFill="1" applyBorder="1" applyAlignment="1">
      <alignment horizontal="center" vertical="center" wrapText="1"/>
    </xf>
    <xf numFmtId="3" fontId="19" fillId="5" borderId="32" xfId="0" applyNumberFormat="1"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32" xfId="0" applyFont="1" applyBorder="1" applyAlignment="1">
      <alignment horizontal="center" vertical="center" wrapText="1"/>
    </xf>
    <xf numFmtId="3" fontId="19" fillId="0" borderId="24" xfId="0" applyNumberFormat="1" applyFont="1" applyBorder="1" applyAlignment="1">
      <alignment horizontal="center" vertical="center" wrapText="1"/>
    </xf>
    <xf numFmtId="3" fontId="19" fillId="0" borderId="32" xfId="0" applyNumberFormat="1" applyFont="1" applyBorder="1" applyAlignment="1">
      <alignment horizontal="center" vertical="center" wrapText="1"/>
    </xf>
    <xf numFmtId="0" fontId="20" fillId="5" borderId="24"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30"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17" xfId="0" applyFont="1" applyFill="1" applyBorder="1" applyAlignment="1">
      <alignment horizontal="center" vertical="center"/>
    </xf>
    <xf numFmtId="0" fontId="1" fillId="4" borderId="3" xfId="0" applyFont="1" applyFill="1" applyBorder="1" applyAlignment="1">
      <alignment horizontal="center"/>
    </xf>
    <xf numFmtId="0" fontId="1" fillId="4" borderId="2" xfId="0" applyFont="1" applyFill="1" applyBorder="1" applyAlignment="1">
      <alignment horizontal="center"/>
    </xf>
    <xf numFmtId="14" fontId="6" fillId="4" borderId="2" xfId="0" applyNumberFormat="1" applyFont="1" applyFill="1" applyBorder="1" applyAlignment="1">
      <alignment horizontal="center"/>
    </xf>
    <xf numFmtId="14" fontId="6" fillId="4" borderId="4" xfId="0" applyNumberFormat="1" applyFont="1" applyFill="1" applyBorder="1" applyAlignment="1">
      <alignment horizontal="center"/>
    </xf>
    <xf numFmtId="14" fontId="6" fillId="4" borderId="5" xfId="0" applyNumberFormat="1" applyFont="1" applyFill="1" applyBorder="1" applyAlignment="1">
      <alignment horizontal="center"/>
    </xf>
    <xf numFmtId="14" fontId="6" fillId="4" borderId="6" xfId="0" applyNumberFormat="1" applyFont="1" applyFill="1" applyBorder="1" applyAlignment="1">
      <alignment horizontal="center"/>
    </xf>
    <xf numFmtId="14" fontId="21" fillId="8" borderId="5" xfId="0" applyNumberFormat="1" applyFont="1" applyFill="1" applyBorder="1" applyAlignment="1">
      <alignment horizontal="center"/>
    </xf>
    <xf numFmtId="0" fontId="21" fillId="8" borderId="0" xfId="0" applyFont="1" applyFill="1" applyAlignment="1">
      <alignment horizontal="center"/>
    </xf>
    <xf numFmtId="0" fontId="21" fillId="8" borderId="6" xfId="0" applyFont="1" applyFill="1" applyBorder="1" applyAlignment="1">
      <alignment horizontal="center"/>
    </xf>
    <xf numFmtId="0" fontId="21" fillId="8" borderId="2" xfId="0" applyFont="1" applyFill="1" applyBorder="1" applyAlignment="1">
      <alignment horizontal="center"/>
    </xf>
    <xf numFmtId="0" fontId="21" fillId="8" borderId="3" xfId="0" applyFont="1" applyFill="1" applyBorder="1" applyAlignment="1">
      <alignment horizontal="center"/>
    </xf>
    <xf numFmtId="0" fontId="21" fillId="8" borderId="4" xfId="0" applyFont="1" applyFill="1" applyBorder="1" applyAlignment="1">
      <alignment horizontal="center"/>
    </xf>
    <xf numFmtId="0" fontId="1" fillId="0" borderId="0" xfId="0" applyFont="1" applyAlignment="1">
      <alignment horizontal="center"/>
    </xf>
    <xf numFmtId="14" fontId="1" fillId="0" borderId="0" xfId="0" applyNumberFormat="1" applyFont="1" applyAlignment="1">
      <alignment horizontal="center"/>
    </xf>
    <xf numFmtId="0" fontId="1" fillId="4" borderId="4" xfId="0" applyFont="1" applyFill="1" applyBorder="1" applyAlignment="1">
      <alignment horizont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2" xfId="0" applyFont="1" applyFill="1" applyBorder="1" applyAlignment="1">
      <alignment horizontal="center" wrapText="1"/>
    </xf>
    <xf numFmtId="14" fontId="1" fillId="4" borderId="5" xfId="0" applyNumberFormat="1"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14" fontId="1" fillId="4" borderId="7" xfId="0" applyNumberFormat="1" applyFont="1" applyFill="1" applyBorder="1" applyAlignment="1">
      <alignment horizontal="center"/>
    </xf>
    <xf numFmtId="14" fontId="1" fillId="4" borderId="8" xfId="0" applyNumberFormat="1" applyFont="1" applyFill="1" applyBorder="1" applyAlignment="1">
      <alignment horizontal="center"/>
    </xf>
    <xf numFmtId="14" fontId="1" fillId="4" borderId="9" xfId="0" applyNumberFormat="1" applyFont="1" applyFill="1" applyBorder="1" applyAlignment="1">
      <alignment horizontal="center"/>
    </xf>
  </cellXfs>
  <cellStyles count="7">
    <cellStyle name="60% - akcent 1" xfId="3" xr:uid="{00000000-0005-0000-0000-000000000000}"/>
    <cellStyle name="Hipervínculo" xfId="1" builtinId="8"/>
    <cellStyle name="Millares [0]" xfId="5" builtinId="6"/>
    <cellStyle name="Millares [0] 2" xfId="6" xr:uid="{E9DBC92E-C56D-413B-A39C-6F0E393B47BB}"/>
    <cellStyle name="Normal" xfId="0" builtinId="0"/>
    <cellStyle name="Normal 12" xfId="4" xr:uid="{00000000-0005-0000-0000-000004000000}"/>
    <cellStyle name="Normal 4" xfId="2" xr:uid="{00000000-0005-0000-0000-000005000000}"/>
  </cellStyles>
  <dxfs count="0"/>
  <tableStyles count="0" defaultTableStyle="TableStyleMedium9" defaultPivotStyle="PivotStyleLight16"/>
  <colors>
    <mruColors>
      <color rgb="FF3333FF"/>
      <color rgb="FF0066FF"/>
      <color rgb="FFE5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FBA4-0A03-4D16-8965-E30FFD9E70EC}">
  <sheetPr>
    <pageSetUpPr fitToPage="1"/>
  </sheetPr>
  <dimension ref="B1:G434"/>
  <sheetViews>
    <sheetView tabSelected="1" zoomScale="140" zoomScaleNormal="140" workbookViewId="0">
      <selection activeCell="B9" sqref="B9"/>
    </sheetView>
  </sheetViews>
  <sheetFormatPr baseColWidth="10" defaultColWidth="10.86328125" defaultRowHeight="13.5"/>
  <cols>
    <col min="1" max="1" width="1.19921875" style="158" customWidth="1"/>
    <col min="2" max="2" width="35.53125" style="158" customWidth="1"/>
    <col min="3" max="3" width="13.33203125" style="158" bestFit="1" customWidth="1"/>
    <col min="4" max="4" width="13.53125" style="158" bestFit="1" customWidth="1"/>
    <col min="5" max="5" width="16.86328125" style="158" bestFit="1" customWidth="1"/>
    <col min="6" max="6" width="16.6640625" style="158" customWidth="1"/>
    <col min="7" max="7" width="16.86328125" style="158" bestFit="1" customWidth="1"/>
    <col min="8" max="16384" width="10.86328125" style="158"/>
  </cols>
  <sheetData>
    <row r="1" spans="2:4" ht="13.9" thickBot="1"/>
    <row r="2" spans="2:4" ht="13.9" thickBot="1">
      <c r="D2" s="252" t="s">
        <v>249</v>
      </c>
    </row>
    <row r="3" spans="2:4" ht="13.9" thickBot="1">
      <c r="B3" s="250" t="s">
        <v>193</v>
      </c>
      <c r="C3" s="251"/>
      <c r="D3" s="252" t="s">
        <v>234</v>
      </c>
    </row>
    <row r="4" spans="2:4">
      <c r="B4" s="236" t="s">
        <v>230</v>
      </c>
      <c r="C4" s="237"/>
      <c r="D4" s="246">
        <v>20000000</v>
      </c>
    </row>
    <row r="5" spans="2:4" ht="13.9" thickBot="1">
      <c r="B5" s="216" t="s">
        <v>232</v>
      </c>
      <c r="C5" s="217"/>
      <c r="D5" s="247">
        <v>-5000000</v>
      </c>
    </row>
    <row r="6" spans="2:4" ht="4.8" customHeight="1" thickBot="1">
      <c r="D6" s="248"/>
    </row>
    <row r="7" spans="2:4">
      <c r="B7" s="236" t="s">
        <v>185</v>
      </c>
      <c r="C7" s="237"/>
      <c r="D7" s="246">
        <v>22000000</v>
      </c>
    </row>
    <row r="8" spans="2:4" ht="13.9" thickBot="1">
      <c r="B8" s="216" t="s">
        <v>190</v>
      </c>
      <c r="C8" s="217"/>
      <c r="D8" s="247">
        <v>-9000000</v>
      </c>
    </row>
    <row r="9" spans="2:4" ht="4.25" customHeight="1" thickBot="1">
      <c r="D9" s="248"/>
    </row>
    <row r="10" spans="2:4">
      <c r="B10" s="236" t="s">
        <v>231</v>
      </c>
      <c r="C10" s="237"/>
      <c r="D10" s="246">
        <v>30000000</v>
      </c>
    </row>
    <row r="11" spans="2:4" ht="13.9" thickBot="1">
      <c r="B11" s="216" t="s">
        <v>233</v>
      </c>
      <c r="C11" s="217"/>
      <c r="D11" s="247">
        <v>-20000000</v>
      </c>
    </row>
    <row r="12" spans="2:4" ht="5.45" customHeight="1" thickBot="1">
      <c r="D12" s="248"/>
    </row>
    <row r="13" spans="2:4">
      <c r="B13" s="236" t="s">
        <v>186</v>
      </c>
      <c r="C13" s="237"/>
      <c r="D13" s="246">
        <v>240000000</v>
      </c>
    </row>
    <row r="14" spans="2:4" ht="13.9" thickBot="1">
      <c r="B14" s="216" t="s">
        <v>189</v>
      </c>
      <c r="C14" s="217"/>
      <c r="D14" s="247">
        <v>-77000000</v>
      </c>
    </row>
    <row r="15" spans="2:4" ht="3.6" customHeight="1" thickBot="1">
      <c r="D15" s="248"/>
    </row>
    <row r="16" spans="2:4">
      <c r="B16" s="236" t="s">
        <v>187</v>
      </c>
      <c r="C16" s="237"/>
      <c r="D16" s="246">
        <v>275000000</v>
      </c>
    </row>
    <row r="17" spans="2:7" ht="13.9" thickBot="1">
      <c r="B17" s="216" t="s">
        <v>191</v>
      </c>
      <c r="C17" s="217"/>
      <c r="D17" s="247">
        <v>-16000000</v>
      </c>
    </row>
    <row r="18" spans="2:7" ht="4.8" customHeight="1" thickBot="1">
      <c r="D18" s="248"/>
    </row>
    <row r="19" spans="2:7" ht="13.9" thickBot="1">
      <c r="B19" s="234" t="s">
        <v>188</v>
      </c>
      <c r="C19" s="235"/>
      <c r="D19" s="249">
        <v>480000000</v>
      </c>
    </row>
    <row r="20" spans="2:7" ht="5.45" customHeight="1" thickBot="1">
      <c r="D20" s="248"/>
    </row>
    <row r="21" spans="2:7" ht="13.9" thickBot="1">
      <c r="B21" s="234" t="s">
        <v>235</v>
      </c>
      <c r="C21" s="235"/>
      <c r="D21" s="249">
        <v>183000000</v>
      </c>
    </row>
    <row r="22" spans="2:7" ht="7.15" customHeight="1"/>
    <row r="23" spans="2:7">
      <c r="B23" s="286" t="s">
        <v>250</v>
      </c>
      <c r="C23" s="287"/>
      <c r="D23" s="287"/>
      <c r="E23" s="287"/>
      <c r="F23" s="287"/>
      <c r="G23" s="288"/>
    </row>
    <row r="24" spans="2:7">
      <c r="B24" s="289"/>
      <c r="C24" s="290"/>
      <c r="D24" s="290"/>
      <c r="E24" s="290"/>
      <c r="F24" s="290"/>
      <c r="G24" s="291"/>
    </row>
    <row r="25" spans="2:7" ht="4.25" customHeight="1" thickBot="1"/>
    <row r="26" spans="2:7">
      <c r="B26" s="279" t="s">
        <v>239</v>
      </c>
      <c r="C26" s="280"/>
      <c r="D26" s="280"/>
      <c r="E26" s="280"/>
      <c r="F26" s="280"/>
      <c r="G26" s="281"/>
    </row>
    <row r="27" spans="2:7" ht="9.6" customHeight="1" thickBot="1">
      <c r="B27" s="282"/>
      <c r="C27" s="283"/>
      <c r="D27" s="283"/>
      <c r="E27" s="283"/>
      <c r="F27" s="283"/>
      <c r="G27" s="284"/>
    </row>
    <row r="28" spans="2:7" ht="4.25" customHeight="1"/>
    <row r="29" spans="2:7">
      <c r="B29" s="285" t="s">
        <v>193</v>
      </c>
      <c r="C29" s="210" t="s">
        <v>194</v>
      </c>
      <c r="D29" s="210" t="s">
        <v>194</v>
      </c>
      <c r="E29" s="210" t="s">
        <v>139</v>
      </c>
      <c r="F29" s="210" t="s">
        <v>3</v>
      </c>
      <c r="G29" s="210" t="s">
        <v>195</v>
      </c>
    </row>
    <row r="30" spans="2:7">
      <c r="B30" s="285"/>
      <c r="C30" s="210" t="s">
        <v>196</v>
      </c>
      <c r="D30" s="210" t="s">
        <v>197</v>
      </c>
      <c r="E30" s="210"/>
      <c r="F30" s="210" t="s">
        <v>198</v>
      </c>
      <c r="G30" s="210"/>
    </row>
    <row r="31" spans="2:7">
      <c r="B31" s="163" t="s">
        <v>65</v>
      </c>
      <c r="C31" s="196"/>
      <c r="D31" s="196"/>
      <c r="E31" s="196"/>
      <c r="F31" s="196"/>
      <c r="G31" s="196"/>
    </row>
    <row r="32" spans="2:7">
      <c r="B32" s="196" t="s">
        <v>219</v>
      </c>
      <c r="C32" s="164">
        <v>0</v>
      </c>
      <c r="D32" s="164">
        <v>0</v>
      </c>
      <c r="E32" s="253">
        <v>160000000</v>
      </c>
      <c r="F32" s="254">
        <v>0</v>
      </c>
      <c r="G32" s="253">
        <f>+E32</f>
        <v>160000000</v>
      </c>
    </row>
    <row r="33" spans="2:7">
      <c r="B33" s="255" t="s">
        <v>220</v>
      </c>
      <c r="C33" s="255"/>
      <c r="D33" s="255"/>
      <c r="E33" s="256">
        <f>+E32</f>
        <v>160000000</v>
      </c>
      <c r="F33" s="255"/>
      <c r="G33" s="256">
        <f>+G32</f>
        <v>160000000</v>
      </c>
    </row>
    <row r="34" spans="2:7">
      <c r="B34" s="196" t="s">
        <v>221</v>
      </c>
      <c r="C34" s="164">
        <v>0</v>
      </c>
      <c r="D34" s="164">
        <v>0</v>
      </c>
      <c r="E34" s="160">
        <v>170000000</v>
      </c>
      <c r="F34" s="254">
        <v>0</v>
      </c>
      <c r="G34" s="160">
        <f>+E34</f>
        <v>170000000</v>
      </c>
    </row>
    <row r="35" spans="2:7">
      <c r="B35" s="255" t="s">
        <v>215</v>
      </c>
      <c r="C35" s="255"/>
      <c r="D35" s="255"/>
      <c r="E35" s="256">
        <f>+E34</f>
        <v>170000000</v>
      </c>
      <c r="F35" s="255"/>
      <c r="G35" s="256">
        <f>+G34</f>
        <v>170000000</v>
      </c>
    </row>
    <row r="36" spans="2:7">
      <c r="B36" s="196" t="s">
        <v>222</v>
      </c>
      <c r="C36" s="164">
        <v>0</v>
      </c>
      <c r="D36" s="164">
        <v>0</v>
      </c>
      <c r="E36" s="160">
        <v>150000000</v>
      </c>
      <c r="F36" s="254">
        <v>0</v>
      </c>
      <c r="G36" s="160">
        <f>+E36</f>
        <v>150000000</v>
      </c>
    </row>
    <row r="37" spans="2:7">
      <c r="B37" s="255" t="s">
        <v>223</v>
      </c>
      <c r="C37" s="255"/>
      <c r="D37" s="255"/>
      <c r="E37" s="256">
        <f>+E36</f>
        <v>150000000</v>
      </c>
      <c r="F37" s="255"/>
      <c r="G37" s="256">
        <f>+G36</f>
        <v>150000000</v>
      </c>
    </row>
    <row r="38" spans="2:7">
      <c r="B38" s="210" t="s">
        <v>2</v>
      </c>
      <c r="C38" s="210"/>
      <c r="D38" s="210"/>
      <c r="E38" s="211">
        <f>+E37+E35+E33</f>
        <v>480000000</v>
      </c>
      <c r="F38" s="212"/>
      <c r="G38" s="211">
        <f>+G37+G35+G33</f>
        <v>480000000</v>
      </c>
    </row>
    <row r="39" spans="2:7" ht="3.6" customHeight="1">
      <c r="B39" s="163"/>
      <c r="C39" s="163"/>
      <c r="D39" s="163"/>
      <c r="E39" s="163"/>
      <c r="F39" s="195"/>
      <c r="G39" s="195"/>
    </row>
    <row r="40" spans="2:7" ht="14.45" customHeight="1">
      <c r="B40" s="163" t="s">
        <v>183</v>
      </c>
      <c r="C40" s="196"/>
      <c r="D40" s="196"/>
      <c r="E40" s="254"/>
      <c r="F40" s="254"/>
      <c r="G40" s="254"/>
    </row>
    <row r="41" spans="2:7" ht="14.45" customHeight="1">
      <c r="B41" s="196" t="s">
        <v>224</v>
      </c>
      <c r="C41" s="164">
        <v>60</v>
      </c>
      <c r="D41" s="164">
        <v>600</v>
      </c>
      <c r="E41" s="160">
        <v>60000000</v>
      </c>
      <c r="F41" s="253">
        <v>35000000</v>
      </c>
      <c r="G41" s="160">
        <v>25000000</v>
      </c>
    </row>
    <row r="42" spans="2:7" ht="14.45" customHeight="1">
      <c r="B42" s="255" t="s">
        <v>229</v>
      </c>
      <c r="C42" s="255"/>
      <c r="D42" s="255"/>
      <c r="E42" s="256">
        <f>+E41</f>
        <v>60000000</v>
      </c>
      <c r="F42" s="256">
        <f>+F41</f>
        <v>35000000</v>
      </c>
      <c r="G42" s="256">
        <f>+E42-F42</f>
        <v>25000000</v>
      </c>
    </row>
    <row r="43" spans="2:7" ht="14.45" customHeight="1">
      <c r="B43" s="196" t="s">
        <v>225</v>
      </c>
      <c r="C43" s="164">
        <v>120</v>
      </c>
      <c r="D43" s="164">
        <v>600</v>
      </c>
      <c r="E43" s="160">
        <v>120000000</v>
      </c>
      <c r="F43" s="160">
        <v>32000000</v>
      </c>
      <c r="G43" s="160">
        <v>88000000</v>
      </c>
    </row>
    <row r="44" spans="2:7" ht="14.45" customHeight="1">
      <c r="B44" s="255" t="s">
        <v>226</v>
      </c>
      <c r="C44" s="255"/>
      <c r="D44" s="255"/>
      <c r="E44" s="256">
        <f>+E43</f>
        <v>120000000</v>
      </c>
      <c r="F44" s="256">
        <f>+F43</f>
        <v>32000000</v>
      </c>
      <c r="G44" s="256">
        <f>+E44-F44</f>
        <v>88000000</v>
      </c>
    </row>
    <row r="45" spans="2:7" ht="14.45" customHeight="1">
      <c r="B45" s="196" t="s">
        <v>227</v>
      </c>
      <c r="C45" s="164">
        <v>72</v>
      </c>
      <c r="D45" s="164">
        <v>600</v>
      </c>
      <c r="E45" s="160">
        <v>60000000</v>
      </c>
      <c r="F45" s="160">
        <v>10000000</v>
      </c>
      <c r="G45" s="160">
        <v>30000000</v>
      </c>
    </row>
    <row r="46" spans="2:7" ht="14.45" customHeight="1">
      <c r="B46" s="255" t="s">
        <v>228</v>
      </c>
      <c r="C46" s="255"/>
      <c r="D46" s="255"/>
      <c r="E46" s="256">
        <f>+E45</f>
        <v>60000000</v>
      </c>
      <c r="F46" s="256">
        <f>+F45</f>
        <v>10000000</v>
      </c>
      <c r="G46" s="256">
        <f>+E46-F46</f>
        <v>50000000</v>
      </c>
    </row>
    <row r="47" spans="2:7" ht="14.45" customHeight="1">
      <c r="B47" s="210" t="s">
        <v>2</v>
      </c>
      <c r="C47" s="210"/>
      <c r="D47" s="210"/>
      <c r="E47" s="212">
        <f>+E46+E44+E42</f>
        <v>240000000</v>
      </c>
      <c r="F47" s="212">
        <f>+F46+F44+F42</f>
        <v>77000000</v>
      </c>
      <c r="G47" s="212">
        <f>+E47-F47</f>
        <v>163000000</v>
      </c>
    </row>
    <row r="48" spans="2:7" ht="4.8" customHeight="1">
      <c r="B48" s="196"/>
      <c r="C48" s="164"/>
      <c r="D48" s="164"/>
      <c r="E48" s="195"/>
      <c r="F48" s="195"/>
      <c r="G48" s="195"/>
    </row>
    <row r="49" spans="2:7" ht="14.45" customHeight="1">
      <c r="B49" s="163" t="s">
        <v>182</v>
      </c>
      <c r="C49" s="164"/>
      <c r="D49" s="164"/>
      <c r="E49" s="254"/>
      <c r="F49" s="254"/>
      <c r="G49" s="254"/>
    </row>
    <row r="50" spans="2:7" ht="14.45" customHeight="1">
      <c r="B50" s="196" t="s">
        <v>199</v>
      </c>
      <c r="C50" s="164">
        <v>24</v>
      </c>
      <c r="D50" s="164">
        <v>72</v>
      </c>
      <c r="E50" s="161">
        <v>30000000</v>
      </c>
      <c r="F50" s="161">
        <v>20000000</v>
      </c>
      <c r="G50" s="161">
        <f>+E50-F50</f>
        <v>10000000</v>
      </c>
    </row>
    <row r="51" spans="2:7" ht="3" customHeight="1" thickBot="1">
      <c r="B51" s="225"/>
      <c r="C51" s="186"/>
      <c r="D51" s="186"/>
      <c r="E51" s="257"/>
      <c r="F51" s="257"/>
      <c r="G51" s="257"/>
    </row>
    <row r="52" spans="2:7" ht="14.45" customHeight="1">
      <c r="B52" s="238" t="s">
        <v>181</v>
      </c>
      <c r="C52" s="239"/>
      <c r="D52" s="239"/>
      <c r="E52" s="240"/>
      <c r="F52" s="240"/>
      <c r="G52" s="241"/>
    </row>
    <row r="53" spans="2:7" ht="14.45" customHeight="1">
      <c r="B53" s="242" t="s">
        <v>200</v>
      </c>
      <c r="C53" s="164">
        <v>24</v>
      </c>
      <c r="D53" s="164">
        <v>72</v>
      </c>
      <c r="E53" s="160">
        <v>12000000</v>
      </c>
      <c r="F53" s="160">
        <v>4000000</v>
      </c>
      <c r="G53" s="243">
        <f>+E53-F53</f>
        <v>8000000</v>
      </c>
    </row>
    <row r="54" spans="2:7" ht="17" customHeight="1">
      <c r="B54" s="242" t="s">
        <v>201</v>
      </c>
      <c r="C54" s="164">
        <v>24</v>
      </c>
      <c r="D54" s="164">
        <v>72</v>
      </c>
      <c r="E54" s="160">
        <v>10000000</v>
      </c>
      <c r="F54" s="160">
        <v>5000000</v>
      </c>
      <c r="G54" s="243">
        <f>+E54-F54</f>
        <v>5000000</v>
      </c>
    </row>
    <row r="55" spans="2:7" ht="14.45" customHeight="1" thickBot="1">
      <c r="B55" s="244" t="s">
        <v>2</v>
      </c>
      <c r="C55" s="245"/>
      <c r="D55" s="245"/>
      <c r="E55" s="258">
        <f>SUM(E53:E54)</f>
        <v>22000000</v>
      </c>
      <c r="F55" s="259">
        <f>SUM(F53:F54)</f>
        <v>9000000</v>
      </c>
      <c r="G55" s="260">
        <f>+E55-F55</f>
        <v>13000000</v>
      </c>
    </row>
    <row r="56" spans="2:7" ht="4.8" customHeight="1" thickBot="1">
      <c r="B56" s="261"/>
      <c r="C56" s="261"/>
      <c r="D56" s="261"/>
      <c r="E56" s="261"/>
      <c r="F56" s="262"/>
      <c r="G56" s="262"/>
    </row>
    <row r="57" spans="2:7" s="197" customFormat="1" ht="14.45" customHeight="1">
      <c r="B57" s="238" t="s">
        <v>184</v>
      </c>
      <c r="C57" s="263"/>
      <c r="D57" s="263"/>
      <c r="E57" s="263"/>
      <c r="F57" s="264"/>
      <c r="G57" s="265"/>
    </row>
    <row r="58" spans="2:7" s="197" customFormat="1" ht="14.45" customHeight="1">
      <c r="B58" s="242" t="s">
        <v>202</v>
      </c>
      <c r="C58" s="164">
        <v>96</v>
      </c>
      <c r="D58" s="164">
        <v>240</v>
      </c>
      <c r="E58" s="160">
        <v>275000000</v>
      </c>
      <c r="F58" s="160">
        <v>16000000</v>
      </c>
      <c r="G58" s="266">
        <v>259000000</v>
      </c>
    </row>
    <row r="59" spans="2:7" ht="14.45" customHeight="1" thickBot="1">
      <c r="B59" s="267" t="s">
        <v>216</v>
      </c>
      <c r="C59" s="268"/>
      <c r="D59" s="268"/>
      <c r="E59" s="269">
        <f>+E58</f>
        <v>275000000</v>
      </c>
      <c r="F59" s="269">
        <f>+F58</f>
        <v>16000000</v>
      </c>
      <c r="G59" s="270">
        <f>+E59-F59</f>
        <v>259000000</v>
      </c>
    </row>
    <row r="60" spans="2:7" ht="6" customHeight="1" thickBot="1">
      <c r="B60" s="271"/>
      <c r="C60" s="272"/>
      <c r="D60" s="272"/>
      <c r="E60" s="262"/>
      <c r="F60" s="262"/>
      <c r="G60" s="262"/>
    </row>
    <row r="61" spans="2:7" ht="14.45" customHeight="1">
      <c r="B61" s="238" t="s">
        <v>203</v>
      </c>
      <c r="C61" s="263"/>
      <c r="D61" s="263"/>
      <c r="E61" s="239"/>
      <c r="F61" s="264"/>
      <c r="G61" s="265"/>
    </row>
    <row r="62" spans="2:7" ht="14.45" customHeight="1" thickBot="1">
      <c r="B62" s="273" t="s">
        <v>204</v>
      </c>
      <c r="C62" s="274">
        <v>12</v>
      </c>
      <c r="D62" s="274">
        <v>60</v>
      </c>
      <c r="E62" s="259">
        <v>20000000</v>
      </c>
      <c r="F62" s="259">
        <v>5000000</v>
      </c>
      <c r="G62" s="260">
        <f>+E62-F62</f>
        <v>15000000</v>
      </c>
    </row>
    <row r="63" spans="2:7" ht="15" customHeight="1" thickBot="1"/>
    <row r="64" spans="2:7" ht="15" customHeight="1">
      <c r="B64" s="279" t="s">
        <v>240</v>
      </c>
      <c r="C64" s="280"/>
      <c r="D64" s="280"/>
      <c r="E64" s="280"/>
      <c r="F64" s="280"/>
      <c r="G64" s="281"/>
    </row>
    <row r="65" spans="2:7" ht="9.6" customHeight="1" thickBot="1">
      <c r="B65" s="282"/>
      <c r="C65" s="283"/>
      <c r="D65" s="283"/>
      <c r="E65" s="283"/>
      <c r="F65" s="283"/>
      <c r="G65" s="284"/>
    </row>
    <row r="66" spans="2:7" ht="4.8" customHeight="1"/>
    <row r="67" spans="2:7" ht="15" customHeight="1">
      <c r="B67" s="285" t="s">
        <v>193</v>
      </c>
      <c r="C67" s="210" t="s">
        <v>194</v>
      </c>
      <c r="D67" s="210" t="s">
        <v>194</v>
      </c>
      <c r="E67" s="210" t="s">
        <v>139</v>
      </c>
      <c r="F67" s="210" t="s">
        <v>3</v>
      </c>
      <c r="G67" s="210" t="s">
        <v>195</v>
      </c>
    </row>
    <row r="68" spans="2:7" ht="15" customHeight="1">
      <c r="B68" s="285"/>
      <c r="C68" s="210" t="s">
        <v>196</v>
      </c>
      <c r="D68" s="210" t="s">
        <v>197</v>
      </c>
      <c r="E68" s="210"/>
      <c r="F68" s="210" t="s">
        <v>198</v>
      </c>
      <c r="G68" s="210"/>
    </row>
    <row r="69" spans="2:7" ht="15" customHeight="1">
      <c r="B69" s="187" t="s">
        <v>65</v>
      </c>
      <c r="C69" s="188"/>
      <c r="D69" s="188"/>
      <c r="E69" s="188"/>
      <c r="F69" s="188"/>
      <c r="G69" s="188"/>
    </row>
    <row r="70" spans="2:7" ht="15" customHeight="1">
      <c r="B70" s="188" t="s">
        <v>219</v>
      </c>
      <c r="C70" s="189">
        <v>0</v>
      </c>
      <c r="D70" s="189">
        <v>0</v>
      </c>
      <c r="E70" s="190">
        <v>140000000</v>
      </c>
      <c r="F70" s="191">
        <v>0</v>
      </c>
      <c r="G70" s="190">
        <f>+E70</f>
        <v>140000000</v>
      </c>
    </row>
    <row r="71" spans="2:7" ht="15" customHeight="1">
      <c r="B71" s="192" t="s">
        <v>192</v>
      </c>
      <c r="C71" s="192"/>
      <c r="D71" s="192"/>
      <c r="E71" s="193">
        <v>20000000</v>
      </c>
      <c r="F71" s="192"/>
      <c r="G71" s="193">
        <f>+E71</f>
        <v>20000000</v>
      </c>
    </row>
    <row r="72" spans="2:7" ht="15" customHeight="1">
      <c r="B72" s="255" t="s">
        <v>220</v>
      </c>
      <c r="C72" s="255"/>
      <c r="D72" s="255"/>
      <c r="E72" s="256">
        <f>+E70+E71</f>
        <v>160000000</v>
      </c>
      <c r="F72" s="255"/>
      <c r="G72" s="256">
        <f>+G70+G71</f>
        <v>160000000</v>
      </c>
    </row>
    <row r="73" spans="2:7" ht="15" customHeight="1">
      <c r="B73" s="196" t="s">
        <v>221</v>
      </c>
      <c r="C73" s="164">
        <v>0</v>
      </c>
      <c r="D73" s="164">
        <v>0</v>
      </c>
      <c r="E73" s="160">
        <f>170000000-30000000</f>
        <v>140000000</v>
      </c>
      <c r="F73" s="254">
        <v>0</v>
      </c>
      <c r="G73" s="160">
        <f>170000000-30000000</f>
        <v>140000000</v>
      </c>
    </row>
    <row r="74" spans="2:7" ht="15" customHeight="1">
      <c r="B74" s="192" t="s">
        <v>192</v>
      </c>
      <c r="C74" s="192"/>
      <c r="D74" s="192"/>
      <c r="E74" s="193">
        <v>30000000</v>
      </c>
      <c r="F74" s="192"/>
      <c r="G74" s="193">
        <v>30000000</v>
      </c>
    </row>
    <row r="75" spans="2:7" ht="15" customHeight="1">
      <c r="B75" s="255" t="s">
        <v>215</v>
      </c>
      <c r="C75" s="255"/>
      <c r="D75" s="255"/>
      <c r="E75" s="256">
        <f>+E73+E74</f>
        <v>170000000</v>
      </c>
      <c r="F75" s="255"/>
      <c r="G75" s="256">
        <f>+G73+G74</f>
        <v>170000000</v>
      </c>
    </row>
    <row r="76" spans="2:7" ht="15" customHeight="1">
      <c r="B76" s="196" t="s">
        <v>222</v>
      </c>
      <c r="C76" s="164">
        <v>0</v>
      </c>
      <c r="D76" s="164">
        <v>0</v>
      </c>
      <c r="E76" s="160">
        <v>125000000</v>
      </c>
      <c r="F76" s="254">
        <v>0</v>
      </c>
      <c r="G76" s="160">
        <v>125000000</v>
      </c>
    </row>
    <row r="77" spans="2:7" ht="15" customHeight="1">
      <c r="B77" s="192" t="s">
        <v>192</v>
      </c>
      <c r="C77" s="192"/>
      <c r="D77" s="192"/>
      <c r="E77" s="193">
        <v>25000000</v>
      </c>
      <c r="F77" s="192"/>
      <c r="G77" s="193">
        <v>25000000</v>
      </c>
    </row>
    <row r="78" spans="2:7" ht="15" customHeight="1">
      <c r="B78" s="255" t="s">
        <v>223</v>
      </c>
      <c r="C78" s="255"/>
      <c r="D78" s="255"/>
      <c r="E78" s="256">
        <f>+E76+E77</f>
        <v>150000000</v>
      </c>
      <c r="F78" s="255"/>
      <c r="G78" s="256">
        <f>+G76+G77</f>
        <v>150000000</v>
      </c>
    </row>
    <row r="79" spans="2:7" ht="15" customHeight="1">
      <c r="B79" s="210" t="s">
        <v>2</v>
      </c>
      <c r="C79" s="210"/>
      <c r="D79" s="210"/>
      <c r="E79" s="211">
        <f>+E78+E75+E72</f>
        <v>480000000</v>
      </c>
      <c r="F79" s="212"/>
      <c r="G79" s="211">
        <f>+G78+G75+G72</f>
        <v>480000000</v>
      </c>
    </row>
    <row r="80" spans="2:7" ht="4.25" customHeight="1">
      <c r="B80" s="187"/>
      <c r="C80" s="187"/>
      <c r="D80" s="187"/>
      <c r="E80" s="187"/>
      <c r="F80" s="194"/>
      <c r="G80" s="194"/>
    </row>
    <row r="81" spans="2:7" ht="15" customHeight="1">
      <c r="B81" s="187" t="s">
        <v>183</v>
      </c>
      <c r="C81" s="188"/>
      <c r="D81" s="188"/>
      <c r="E81" s="191"/>
      <c r="F81" s="191"/>
      <c r="G81" s="191"/>
    </row>
    <row r="82" spans="2:7" ht="15" customHeight="1">
      <c r="B82" s="196" t="s">
        <v>224</v>
      </c>
      <c r="C82" s="164">
        <v>4</v>
      </c>
      <c r="D82" s="164">
        <v>16</v>
      </c>
      <c r="E82" s="160">
        <v>50000000</v>
      </c>
      <c r="F82" s="253">
        <v>12500000</v>
      </c>
      <c r="G82" s="160"/>
    </row>
    <row r="83" spans="2:7" ht="15" customHeight="1">
      <c r="B83" s="192" t="s">
        <v>192</v>
      </c>
      <c r="C83" s="192"/>
      <c r="D83" s="192"/>
      <c r="E83" s="193">
        <v>11000000</v>
      </c>
      <c r="F83" s="193">
        <v>2750000</v>
      </c>
      <c r="G83" s="193"/>
    </row>
    <row r="84" spans="2:7" ht="15" customHeight="1">
      <c r="B84" s="255" t="s">
        <v>229</v>
      </c>
      <c r="C84" s="255"/>
      <c r="D84" s="255"/>
      <c r="E84" s="256">
        <f>+E82+E83</f>
        <v>61000000</v>
      </c>
      <c r="F84" s="256">
        <f>+F82+F83</f>
        <v>15250000</v>
      </c>
      <c r="G84" s="256">
        <f>+E84-F84</f>
        <v>45750000</v>
      </c>
    </row>
    <row r="85" spans="2:7" ht="15" customHeight="1">
      <c r="B85" s="196" t="s">
        <v>225</v>
      </c>
      <c r="C85" s="164">
        <v>4</v>
      </c>
      <c r="D85" s="164">
        <v>16</v>
      </c>
      <c r="E85" s="160">
        <v>110000000</v>
      </c>
      <c r="F85" s="160">
        <v>27500000</v>
      </c>
      <c r="G85" s="160"/>
    </row>
    <row r="86" spans="2:7" ht="15" customHeight="1">
      <c r="B86" s="192" t="s">
        <v>192</v>
      </c>
      <c r="C86" s="192"/>
      <c r="D86" s="192"/>
      <c r="E86" s="193">
        <v>24200000</v>
      </c>
      <c r="F86" s="193">
        <v>6050000</v>
      </c>
      <c r="G86" s="193"/>
    </row>
    <row r="87" spans="2:7" ht="15" customHeight="1">
      <c r="B87" s="255" t="s">
        <v>226</v>
      </c>
      <c r="C87" s="255"/>
      <c r="D87" s="255"/>
      <c r="E87" s="256">
        <f>+E85+E86</f>
        <v>134200000</v>
      </c>
      <c r="F87" s="256">
        <f>+F85+F86</f>
        <v>33550000</v>
      </c>
      <c r="G87" s="256">
        <f>+E87-F87</f>
        <v>100650000</v>
      </c>
    </row>
    <row r="88" spans="2:7" ht="15" customHeight="1">
      <c r="B88" s="196" t="s">
        <v>227</v>
      </c>
      <c r="C88" s="164">
        <v>3</v>
      </c>
      <c r="D88" s="164">
        <v>16</v>
      </c>
      <c r="E88" s="160">
        <v>56000000</v>
      </c>
      <c r="F88" s="160">
        <v>6750000</v>
      </c>
      <c r="G88" s="160"/>
    </row>
    <row r="89" spans="2:7" ht="15" customHeight="1">
      <c r="B89" s="192" t="s">
        <v>192</v>
      </c>
      <c r="C89" s="192"/>
      <c r="D89" s="192"/>
      <c r="E89" s="193">
        <v>7920000</v>
      </c>
      <c r="F89" s="193">
        <v>1485000</v>
      </c>
      <c r="G89" s="193"/>
    </row>
    <row r="90" spans="2:7" ht="15" customHeight="1">
      <c r="B90" s="255" t="s">
        <v>228</v>
      </c>
      <c r="C90" s="255"/>
      <c r="D90" s="255"/>
      <c r="E90" s="256">
        <f>+E88+E89</f>
        <v>63920000</v>
      </c>
      <c r="F90" s="256">
        <f>+F88+F89</f>
        <v>8235000</v>
      </c>
      <c r="G90" s="256">
        <f>+E90-F90</f>
        <v>55685000</v>
      </c>
    </row>
    <row r="91" spans="2:7" ht="15" customHeight="1">
      <c r="B91" s="210" t="s">
        <v>2</v>
      </c>
      <c r="C91" s="210"/>
      <c r="D91" s="210"/>
      <c r="E91" s="212">
        <f>+E90+E87+E84</f>
        <v>259120000</v>
      </c>
      <c r="F91" s="212">
        <f>+F90+F87+F84</f>
        <v>57035000</v>
      </c>
      <c r="G91" s="212">
        <f>+E91-F91</f>
        <v>202085000</v>
      </c>
    </row>
    <row r="92" spans="2:7" ht="3.6" customHeight="1">
      <c r="B92" s="188"/>
      <c r="C92" s="189"/>
      <c r="D92" s="189"/>
      <c r="E92" s="194"/>
      <c r="F92" s="194"/>
      <c r="G92" s="194"/>
    </row>
    <row r="93" spans="2:7" ht="15" customHeight="1">
      <c r="B93" s="187" t="s">
        <v>182</v>
      </c>
      <c r="C93" s="276" t="s">
        <v>236</v>
      </c>
      <c r="D93" s="277"/>
      <c r="E93" s="277"/>
      <c r="F93" s="277"/>
      <c r="G93" s="278"/>
    </row>
    <row r="94" spans="2:7" ht="5.45" customHeight="1">
      <c r="B94" s="188"/>
      <c r="C94" s="189"/>
      <c r="D94" s="189"/>
      <c r="E94" s="194"/>
      <c r="F94" s="194"/>
      <c r="G94" s="194"/>
    </row>
    <row r="95" spans="2:7" ht="15" customHeight="1">
      <c r="B95" s="163" t="s">
        <v>181</v>
      </c>
      <c r="C95" s="276" t="s">
        <v>236</v>
      </c>
      <c r="D95" s="277"/>
      <c r="E95" s="277"/>
      <c r="F95" s="277"/>
      <c r="G95" s="278"/>
    </row>
    <row r="96" spans="2:7" ht="3" customHeight="1">
      <c r="B96" s="187"/>
      <c r="C96" s="187"/>
      <c r="D96" s="187"/>
      <c r="E96" s="187"/>
      <c r="F96" s="194"/>
      <c r="G96" s="194"/>
    </row>
    <row r="97" spans="2:7" ht="15" customHeight="1">
      <c r="B97" s="187" t="s">
        <v>184</v>
      </c>
      <c r="C97" s="187"/>
      <c r="D97" s="187"/>
      <c r="E97" s="187"/>
      <c r="F97" s="191"/>
      <c r="G97" s="191"/>
    </row>
    <row r="98" spans="2:7" ht="15" customHeight="1">
      <c r="B98" s="188" t="s">
        <v>202</v>
      </c>
      <c r="C98" s="189">
        <v>96</v>
      </c>
      <c r="D98" s="189">
        <v>240</v>
      </c>
      <c r="E98" s="185">
        <v>260000000</v>
      </c>
      <c r="F98" s="185">
        <v>15000000</v>
      </c>
      <c r="G98" s="184"/>
    </row>
    <row r="99" spans="2:7" ht="15" customHeight="1">
      <c r="B99" s="192" t="s">
        <v>192</v>
      </c>
      <c r="C99" s="192"/>
      <c r="D99" s="192"/>
      <c r="E99" s="193">
        <v>15000000</v>
      </c>
      <c r="F99" s="193">
        <v>1000000</v>
      </c>
      <c r="G99" s="193"/>
    </row>
    <row r="100" spans="2:7" ht="15" customHeight="1">
      <c r="B100" s="255" t="s">
        <v>216</v>
      </c>
      <c r="C100" s="192"/>
      <c r="D100" s="192"/>
      <c r="E100" s="275">
        <f>+E98+E99</f>
        <v>275000000</v>
      </c>
      <c r="F100" s="275">
        <f>+F98+F99</f>
        <v>16000000</v>
      </c>
      <c r="G100" s="275">
        <f>+E100-F100</f>
        <v>259000000</v>
      </c>
    </row>
    <row r="101" spans="2:7" ht="3.6" customHeight="1">
      <c r="B101" s="188"/>
      <c r="C101" s="189"/>
      <c r="D101" s="189"/>
      <c r="E101" s="194"/>
      <c r="F101" s="194"/>
      <c r="G101" s="194"/>
    </row>
    <row r="102" spans="2:7" ht="15" customHeight="1">
      <c r="B102" s="187" t="s">
        <v>203</v>
      </c>
      <c r="C102" s="276" t="s">
        <v>236</v>
      </c>
      <c r="D102" s="277"/>
      <c r="E102" s="277"/>
      <c r="F102" s="277"/>
      <c r="G102" s="278"/>
    </row>
    <row r="103" spans="2:7" ht="15" customHeight="1" thickBot="1"/>
    <row r="104" spans="2:7" ht="14.45" customHeight="1">
      <c r="B104" s="279" t="s">
        <v>241</v>
      </c>
      <c r="C104" s="280"/>
      <c r="D104" s="280"/>
      <c r="E104" s="280"/>
      <c r="F104" s="280"/>
      <c r="G104" s="281"/>
    </row>
    <row r="105" spans="2:7" ht="15" customHeight="1" thickBot="1">
      <c r="B105" s="282"/>
      <c r="C105" s="283"/>
      <c r="D105" s="283"/>
      <c r="E105" s="283"/>
      <c r="F105" s="283"/>
      <c r="G105" s="284"/>
    </row>
    <row r="106" spans="2:7" ht="14.45" customHeight="1" thickBot="1"/>
    <row r="107" spans="2:7" ht="14.45" customHeight="1">
      <c r="B107" s="330" t="s">
        <v>193</v>
      </c>
      <c r="C107" s="221" t="s">
        <v>205</v>
      </c>
      <c r="D107" s="219" t="s">
        <v>194</v>
      </c>
      <c r="E107" s="332"/>
      <c r="F107" s="328" t="s">
        <v>206</v>
      </c>
      <c r="G107" s="197"/>
    </row>
    <row r="108" spans="2:7" ht="14.55" customHeight="1" thickBot="1">
      <c r="B108" s="331"/>
      <c r="C108" s="222" t="s">
        <v>207</v>
      </c>
      <c r="D108" s="220" t="s">
        <v>197</v>
      </c>
      <c r="E108" s="333"/>
      <c r="F108" s="329"/>
      <c r="G108" s="197"/>
    </row>
    <row r="109" spans="2:7" ht="14.45" customHeight="1">
      <c r="B109" s="218" t="s">
        <v>65</v>
      </c>
      <c r="C109" s="200"/>
      <c r="D109" s="200"/>
      <c r="E109" s="200"/>
      <c r="F109" s="200"/>
    </row>
    <row r="110" spans="2:7" ht="14.45" customHeight="1">
      <c r="B110" s="188" t="s">
        <v>219</v>
      </c>
      <c r="C110" s="185">
        <v>270000000</v>
      </c>
      <c r="D110" s="192"/>
      <c r="E110" s="192"/>
      <c r="F110" s="192"/>
    </row>
    <row r="111" spans="2:7" ht="14.45" customHeight="1">
      <c r="B111" s="188" t="s">
        <v>221</v>
      </c>
      <c r="C111" s="185">
        <v>100000000</v>
      </c>
      <c r="D111" s="192"/>
      <c r="E111" s="192"/>
      <c r="F111" s="192"/>
    </row>
    <row r="112" spans="2:7" ht="17" customHeight="1">
      <c r="B112" s="188" t="str">
        <f>+B36</f>
        <v>Errázuriz 2312, Valparaíso</v>
      </c>
      <c r="C112" s="185">
        <v>210000000</v>
      </c>
      <c r="D112" s="192"/>
      <c r="E112" s="192"/>
      <c r="F112" s="192"/>
    </row>
    <row r="113" spans="2:6" ht="14.45" customHeight="1">
      <c r="B113" s="188"/>
      <c r="C113" s="185"/>
      <c r="D113" s="192"/>
      <c r="E113" s="192"/>
      <c r="F113" s="192"/>
    </row>
    <row r="114" spans="2:6" ht="14.45" customHeight="1">
      <c r="B114" s="187" t="s">
        <v>183</v>
      </c>
      <c r="C114" s="191"/>
      <c r="D114" s="188"/>
      <c r="E114" s="192"/>
      <c r="F114" s="192"/>
    </row>
    <row r="115" spans="2:6" ht="17" customHeight="1">
      <c r="B115" s="188" t="s">
        <v>224</v>
      </c>
      <c r="C115" s="185">
        <v>55000000</v>
      </c>
      <c r="D115" s="189">
        <f>10*12</f>
        <v>120</v>
      </c>
      <c r="E115" s="192"/>
      <c r="F115" s="198">
        <f>+C115*0.3</f>
        <v>16500000</v>
      </c>
    </row>
    <row r="116" spans="2:6" ht="14.45" customHeight="1">
      <c r="B116" s="188" t="s">
        <v>225</v>
      </c>
      <c r="C116" s="160">
        <v>210000000</v>
      </c>
      <c r="D116" s="189">
        <f>50*12</f>
        <v>600</v>
      </c>
      <c r="E116" s="192"/>
      <c r="F116" s="198">
        <f t="shared" ref="F116:F117" si="0">+C116*0.3</f>
        <v>63000000</v>
      </c>
    </row>
    <row r="117" spans="2:6" ht="14.45" customHeight="1">
      <c r="B117" s="188" t="s">
        <v>227</v>
      </c>
      <c r="C117" s="185">
        <v>20000000</v>
      </c>
      <c r="D117" s="189">
        <f>38*12</f>
        <v>456</v>
      </c>
      <c r="E117" s="192"/>
      <c r="F117" s="198">
        <f t="shared" si="0"/>
        <v>6000000</v>
      </c>
    </row>
    <row r="118" spans="2:6" ht="16.5" customHeight="1" thickBot="1">
      <c r="B118" s="199"/>
      <c r="C118" s="199"/>
      <c r="D118" s="199"/>
      <c r="E118" s="199"/>
      <c r="F118" s="199"/>
    </row>
    <row r="119" spans="2:6" ht="22.5" customHeight="1">
      <c r="B119" s="223" t="s">
        <v>208</v>
      </c>
      <c r="C119" s="301" t="s">
        <v>193</v>
      </c>
      <c r="D119" s="301">
        <v>36</v>
      </c>
      <c r="E119" s="320"/>
      <c r="F119" s="322">
        <v>8000000</v>
      </c>
    </row>
    <row r="120" spans="2:6" ht="15" customHeight="1" thickBot="1">
      <c r="B120" s="224" t="s">
        <v>199</v>
      </c>
      <c r="C120" s="302"/>
      <c r="D120" s="302"/>
      <c r="E120" s="321"/>
      <c r="F120" s="323"/>
    </row>
    <row r="121" spans="2:6" ht="14.55" customHeight="1">
      <c r="B121" s="200"/>
      <c r="C121" s="200"/>
      <c r="D121" s="200"/>
      <c r="E121" s="200"/>
      <c r="F121" s="200"/>
    </row>
    <row r="122" spans="2:6" ht="14.45" customHeight="1">
      <c r="B122" s="163" t="s">
        <v>181</v>
      </c>
      <c r="C122" s="192"/>
      <c r="D122" s="192"/>
      <c r="E122" s="192"/>
      <c r="F122" s="192"/>
    </row>
    <row r="123" spans="2:6" ht="14.45" customHeight="1">
      <c r="B123" s="196" t="s">
        <v>200</v>
      </c>
      <c r="C123" s="160">
        <v>12000000</v>
      </c>
      <c r="D123" s="164">
        <f>12*5</f>
        <v>60</v>
      </c>
      <c r="E123" s="160"/>
      <c r="F123" s="160">
        <f>+C123*0.4</f>
        <v>4800000</v>
      </c>
    </row>
    <row r="124" spans="2:6" ht="14.45" customHeight="1">
      <c r="B124" s="196" t="s">
        <v>201</v>
      </c>
      <c r="C124" s="160">
        <v>6000000</v>
      </c>
      <c r="D124" s="164">
        <f>12*4</f>
        <v>48</v>
      </c>
      <c r="E124" s="160"/>
      <c r="F124" s="160">
        <f t="shared" ref="F124:F125" si="1">+C124*0.4</f>
        <v>2400000</v>
      </c>
    </row>
    <row r="125" spans="2:6" ht="14.45" customHeight="1" thickBot="1">
      <c r="B125" s="225" t="s">
        <v>209</v>
      </c>
      <c r="C125" s="226">
        <v>5000000</v>
      </c>
      <c r="D125" s="186">
        <f>12*6</f>
        <v>72</v>
      </c>
      <c r="E125" s="226"/>
      <c r="F125" s="160">
        <f t="shared" si="1"/>
        <v>2000000</v>
      </c>
    </row>
    <row r="126" spans="2:6" ht="17" customHeight="1">
      <c r="B126" s="303" t="s">
        <v>210</v>
      </c>
      <c r="C126" s="304"/>
      <c r="D126" s="304"/>
      <c r="E126" s="304"/>
      <c r="F126" s="305"/>
    </row>
    <row r="127" spans="2:6" ht="17" customHeight="1" thickBot="1">
      <c r="B127" s="306"/>
      <c r="C127" s="307"/>
      <c r="D127" s="307"/>
      <c r="E127" s="307"/>
      <c r="F127" s="308"/>
    </row>
    <row r="128" spans="2:6" ht="15" customHeight="1" thickBot="1">
      <c r="B128" s="227"/>
      <c r="C128" s="227"/>
      <c r="D128" s="227"/>
      <c r="E128" s="227"/>
      <c r="F128" s="227"/>
    </row>
    <row r="129" spans="2:7" ht="14.45" customHeight="1">
      <c r="B129" s="228" t="s">
        <v>184</v>
      </c>
      <c r="C129" s="309" t="s">
        <v>193</v>
      </c>
      <c r="D129" s="324">
        <v>180</v>
      </c>
      <c r="E129" s="230"/>
      <c r="F129" s="326">
        <v>20000000</v>
      </c>
    </row>
    <row r="130" spans="2:7" ht="14.55" customHeight="1" thickBot="1">
      <c r="B130" s="229" t="s">
        <v>202</v>
      </c>
      <c r="C130" s="310"/>
      <c r="D130" s="325"/>
      <c r="E130" s="231"/>
      <c r="F130" s="327"/>
    </row>
    <row r="131" spans="2:7" ht="14.45" customHeight="1" thickBot="1">
      <c r="B131" s="227"/>
      <c r="C131" s="227"/>
      <c r="D131" s="227"/>
      <c r="E131" s="227"/>
      <c r="F131" s="227"/>
    </row>
    <row r="132" spans="2:7" ht="25.5" customHeight="1" thickBot="1">
      <c r="B132" s="233" t="s">
        <v>203</v>
      </c>
      <c r="C132" s="311" t="s">
        <v>211</v>
      </c>
      <c r="D132" s="312"/>
      <c r="E132" s="312"/>
      <c r="F132" s="313"/>
    </row>
    <row r="133" spans="2:7" ht="14.45" customHeight="1">
      <c r="B133" s="232" t="s">
        <v>204</v>
      </c>
      <c r="C133" s="201"/>
      <c r="D133" s="202"/>
      <c r="E133" s="202"/>
      <c r="F133" s="202"/>
    </row>
    <row r="134" spans="2:7" ht="14.45" customHeight="1">
      <c r="B134" s="188"/>
      <c r="C134" s="188"/>
      <c r="D134" s="188"/>
      <c r="E134" s="188"/>
      <c r="F134" s="188"/>
    </row>
    <row r="135" spans="2:7" ht="14.45" customHeight="1">
      <c r="B135" s="188" t="s">
        <v>212</v>
      </c>
      <c r="C135" s="185">
        <v>20000000</v>
      </c>
      <c r="D135" s="189">
        <v>36</v>
      </c>
      <c r="E135" s="185"/>
      <c r="F135" s="185">
        <f>+C135*0.4</f>
        <v>8000000</v>
      </c>
    </row>
    <row r="136" spans="2:7" ht="14.45" customHeight="1">
      <c r="B136" s="188" t="s">
        <v>213</v>
      </c>
      <c r="C136" s="185">
        <v>8000000</v>
      </c>
      <c r="D136" s="189">
        <v>24</v>
      </c>
      <c r="E136" s="185"/>
      <c r="F136" s="185">
        <f t="shared" ref="F136:F137" si="2">+C136*0.4</f>
        <v>3200000</v>
      </c>
    </row>
    <row r="137" spans="2:7" ht="14.45" customHeight="1">
      <c r="B137" s="188" t="s">
        <v>214</v>
      </c>
      <c r="C137" s="185">
        <v>5000000</v>
      </c>
      <c r="D137" s="189">
        <v>60</v>
      </c>
      <c r="E137" s="185"/>
      <c r="F137" s="185">
        <f t="shared" si="2"/>
        <v>2000000</v>
      </c>
    </row>
    <row r="138" spans="2:7" ht="15" customHeight="1" thickBot="1"/>
    <row r="139" spans="2:7" ht="17" customHeight="1" thickBot="1">
      <c r="B139" s="213" t="s">
        <v>246</v>
      </c>
      <c r="C139" s="214"/>
      <c r="D139" s="214"/>
      <c r="E139" s="214"/>
      <c r="F139" s="214"/>
      <c r="G139" s="215"/>
    </row>
    <row r="140" spans="2:7" ht="14.45" customHeight="1"/>
    <row r="141" spans="2:7" ht="17.55" customHeight="1">
      <c r="B141" s="314" t="s">
        <v>247</v>
      </c>
      <c r="C141" s="315"/>
      <c r="D141" s="315"/>
      <c r="E141" s="315"/>
      <c r="F141" s="315"/>
      <c r="G141" s="316"/>
    </row>
    <row r="142" spans="2:7" ht="17.55" customHeight="1">
      <c r="B142" s="317"/>
      <c r="C142" s="318"/>
      <c r="D142" s="318"/>
      <c r="E142" s="318"/>
      <c r="F142" s="318"/>
      <c r="G142" s="319"/>
    </row>
    <row r="143" spans="2:7" ht="14.55" customHeight="1"/>
    <row r="144" spans="2:7" ht="14.55" customHeight="1">
      <c r="B144" s="203" t="s">
        <v>242</v>
      </c>
      <c r="C144" s="204"/>
      <c r="D144" s="204"/>
      <c r="E144" s="204"/>
      <c r="F144" s="204"/>
      <c r="G144" s="205"/>
    </row>
    <row r="145" spans="2:7" ht="14.55" customHeight="1"/>
    <row r="146" spans="2:7" ht="14.55" customHeight="1">
      <c r="B146" s="203" t="s">
        <v>243</v>
      </c>
      <c r="C146" s="204"/>
      <c r="D146" s="204"/>
      <c r="E146" s="204"/>
      <c r="F146" s="204"/>
      <c r="G146" s="205"/>
    </row>
    <row r="147" spans="2:7" ht="14.55" customHeight="1"/>
    <row r="148" spans="2:7" ht="14.45" customHeight="1">
      <c r="B148" s="206" t="s">
        <v>244</v>
      </c>
      <c r="C148" s="207"/>
      <c r="D148" s="207"/>
      <c r="E148" s="207"/>
      <c r="F148" s="207"/>
      <c r="G148" s="208"/>
    </row>
    <row r="149" spans="2:7" ht="14.45" customHeight="1"/>
    <row r="150" spans="2:7" ht="14.45" customHeight="1">
      <c r="B150" s="206" t="s">
        <v>245</v>
      </c>
      <c r="C150" s="207"/>
      <c r="D150" s="207"/>
      <c r="E150" s="207"/>
      <c r="F150" s="207"/>
      <c r="G150" s="208"/>
    </row>
    <row r="151" spans="2:7" ht="14.45" customHeight="1" thickBot="1"/>
    <row r="152" spans="2:7" ht="16.5" customHeight="1">
      <c r="B152" s="292" t="s">
        <v>248</v>
      </c>
      <c r="C152" s="293"/>
      <c r="D152" s="293"/>
      <c r="E152" s="293"/>
      <c r="F152" s="293"/>
      <c r="G152" s="294"/>
    </row>
    <row r="153" spans="2:7" ht="16.5" customHeight="1">
      <c r="B153" s="295"/>
      <c r="C153" s="296"/>
      <c r="D153" s="296"/>
      <c r="E153" s="296"/>
      <c r="F153" s="296"/>
      <c r="G153" s="297"/>
    </row>
    <row r="154" spans="2:7" ht="16.5" customHeight="1">
      <c r="B154" s="295"/>
      <c r="C154" s="296"/>
      <c r="D154" s="296"/>
      <c r="E154" s="296"/>
      <c r="F154" s="296"/>
      <c r="G154" s="297"/>
    </row>
    <row r="155" spans="2:7" ht="16.5" customHeight="1">
      <c r="B155" s="295"/>
      <c r="C155" s="296"/>
      <c r="D155" s="296"/>
      <c r="E155" s="296"/>
      <c r="F155" s="296"/>
      <c r="G155" s="297"/>
    </row>
    <row r="156" spans="2:7" ht="16.5" customHeight="1">
      <c r="B156" s="295"/>
      <c r="C156" s="296"/>
      <c r="D156" s="296"/>
      <c r="E156" s="296"/>
      <c r="F156" s="296"/>
      <c r="G156" s="297"/>
    </row>
    <row r="157" spans="2:7" ht="16.5" customHeight="1">
      <c r="B157" s="295"/>
      <c r="C157" s="296"/>
      <c r="D157" s="296"/>
      <c r="E157" s="296"/>
      <c r="F157" s="296"/>
      <c r="G157" s="297"/>
    </row>
    <row r="158" spans="2:7" ht="16.5" customHeight="1" thickBot="1">
      <c r="B158" s="298"/>
      <c r="C158" s="299"/>
      <c r="D158" s="299"/>
      <c r="E158" s="299"/>
      <c r="F158" s="299"/>
      <c r="G158" s="300"/>
    </row>
    <row r="159" spans="2:7" ht="14.45" customHeight="1"/>
    <row r="160" spans="2:7"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2:2" ht="14.45" customHeight="1"/>
    <row r="178" spans="2:2" ht="14.45" customHeight="1"/>
    <row r="179" spans="2:2" ht="14.45" customHeight="1"/>
    <row r="180" spans="2:2" ht="16.5">
      <c r="B180" s="159"/>
    </row>
    <row r="181" spans="2:2" ht="14.45" customHeight="1"/>
    <row r="182" spans="2:2" ht="14.45" customHeight="1">
      <c r="B182" s="209"/>
    </row>
    <row r="183" spans="2:2" ht="14.45" customHeight="1"/>
    <row r="184" spans="2:2" ht="14.45" customHeight="1"/>
    <row r="185" spans="2:2" ht="14.45" customHeight="1"/>
    <row r="186" spans="2:2" ht="14.45" customHeight="1"/>
    <row r="187" spans="2:2" ht="14.45" customHeight="1"/>
    <row r="188" spans="2:2" ht="14.45" customHeight="1"/>
    <row r="189" spans="2:2" ht="14.45" customHeight="1"/>
    <row r="190" spans="2:2" ht="14.45" customHeight="1"/>
    <row r="191" spans="2:2" ht="14.45" customHeight="1"/>
    <row r="192" spans="2: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spans="2:2" ht="14.45" customHeight="1"/>
    <row r="226" spans="2:2" ht="16.5">
      <c r="B226" s="159"/>
    </row>
    <row r="227" spans="2:2" ht="14.45" customHeight="1"/>
    <row r="228" spans="2:2" ht="14.45" customHeight="1"/>
    <row r="229" spans="2:2" ht="14.45" customHeight="1"/>
    <row r="230" spans="2:2" ht="14.45" customHeight="1"/>
    <row r="231" spans="2:2" ht="14.45" customHeight="1"/>
    <row r="232" spans="2:2" ht="14.45" customHeight="1"/>
    <row r="233" spans="2:2" ht="14.45" customHeight="1"/>
    <row r="234" spans="2:2" ht="14.45" customHeight="1"/>
    <row r="235" spans="2:2" ht="14.45" customHeight="1"/>
    <row r="236" spans="2:2" ht="14.45" customHeight="1"/>
    <row r="237" spans="2:2" ht="14.45" customHeight="1"/>
    <row r="238" spans="2:2" ht="14.45" customHeight="1"/>
    <row r="239" spans="2:2" ht="14.45" customHeight="1"/>
    <row r="240" spans="2:2" ht="17" customHeight="1"/>
    <row r="241" spans="2:2" ht="14.45" customHeight="1"/>
    <row r="242" spans="2:2" ht="14.45" customHeight="1"/>
    <row r="243" spans="2:2" ht="14.45" customHeight="1"/>
    <row r="244" spans="2:2" ht="16.5">
      <c r="B244" s="159"/>
    </row>
    <row r="245" spans="2:2" ht="14.45" customHeight="1"/>
    <row r="246" spans="2:2" ht="14.45" customHeight="1"/>
    <row r="247" spans="2:2" ht="14.45" customHeight="1"/>
    <row r="248" spans="2:2" ht="14.45" customHeight="1"/>
    <row r="249" spans="2:2" ht="14.45" customHeight="1"/>
    <row r="250" spans="2:2" ht="14.45" customHeight="1"/>
    <row r="251" spans="2:2" ht="14.45" customHeight="1"/>
    <row r="252" spans="2:2" ht="14.45" customHeight="1"/>
    <row r="253" spans="2:2" ht="14.45" customHeight="1"/>
    <row r="254" spans="2:2" ht="14.45" customHeight="1"/>
    <row r="255" spans="2:2" ht="14.45" customHeight="1"/>
    <row r="256" spans="2:2"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3.8"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1" customHeight="1"/>
    <row r="432" ht="14.45" customHeight="1"/>
    <row r="433" ht="14.45" customHeight="1"/>
    <row r="434" ht="14.45" customHeight="1"/>
  </sheetData>
  <mergeCells count="23">
    <mergeCell ref="B23:G24"/>
    <mergeCell ref="B152:G158"/>
    <mergeCell ref="C119:C120"/>
    <mergeCell ref="B126:F127"/>
    <mergeCell ref="C129:C130"/>
    <mergeCell ref="C132:F132"/>
    <mergeCell ref="B141:G142"/>
    <mergeCell ref="D119:D120"/>
    <mergeCell ref="E119:E120"/>
    <mergeCell ref="F119:F120"/>
    <mergeCell ref="D129:D130"/>
    <mergeCell ref="F129:F130"/>
    <mergeCell ref="F107:F108"/>
    <mergeCell ref="B107:B108"/>
    <mergeCell ref="E107:E108"/>
    <mergeCell ref="B104:G105"/>
    <mergeCell ref="C95:G95"/>
    <mergeCell ref="C102:G102"/>
    <mergeCell ref="B26:G27"/>
    <mergeCell ref="B29:B30"/>
    <mergeCell ref="B64:G65"/>
    <mergeCell ref="B67:B68"/>
    <mergeCell ref="C93:G93"/>
  </mergeCells>
  <pageMargins left="0.70866141732283472" right="0.70866141732283472" top="0.74803149606299213" bottom="0.74803149606299213" header="0.31496062992125984" footer="0.31496062992125984"/>
  <pageSetup scale="1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J74"/>
  <sheetViews>
    <sheetView showGridLines="0" topLeftCell="A34" workbookViewId="0">
      <selection activeCell="H1" sqref="H1"/>
    </sheetView>
  </sheetViews>
  <sheetFormatPr baseColWidth="10" defaultRowHeight="14.25"/>
  <cols>
    <col min="2" max="2" width="29.19921875" customWidth="1"/>
  </cols>
  <sheetData>
    <row r="1" spans="1:10">
      <c r="A1" t="s">
        <v>93</v>
      </c>
      <c r="B1" s="1"/>
      <c r="C1" s="1"/>
      <c r="D1" s="1"/>
      <c r="E1" s="1"/>
      <c r="F1" s="41" t="s">
        <v>127</v>
      </c>
      <c r="G1" s="1"/>
      <c r="H1" s="1"/>
      <c r="I1" s="1"/>
      <c r="J1" s="1"/>
    </row>
    <row r="2" spans="1:10">
      <c r="A2" s="1"/>
      <c r="B2" s="1"/>
      <c r="C2" s="1"/>
      <c r="D2" s="1"/>
      <c r="E2" s="1"/>
      <c r="F2" s="1"/>
      <c r="G2" s="1"/>
      <c r="H2" s="1"/>
      <c r="I2" s="1"/>
      <c r="J2" s="1"/>
    </row>
    <row r="3" spans="1:10">
      <c r="A3" s="1" t="s">
        <v>47</v>
      </c>
      <c r="B3" s="1"/>
      <c r="C3" s="1"/>
      <c r="D3" s="1"/>
      <c r="E3" s="1"/>
      <c r="F3" s="1"/>
      <c r="G3" s="1"/>
      <c r="H3" s="1"/>
      <c r="I3" s="42" t="s">
        <v>159</v>
      </c>
      <c r="J3" s="1"/>
    </row>
    <row r="4" spans="1:10" ht="39.4">
      <c r="A4" s="112" t="e">
        <f>+#REF!</f>
        <v>#REF!</v>
      </c>
      <c r="B4" s="30"/>
      <c r="C4" s="32" t="s">
        <v>99</v>
      </c>
      <c r="D4" s="32" t="s">
        <v>100</v>
      </c>
      <c r="E4" s="32" t="s">
        <v>101</v>
      </c>
      <c r="F4" s="32" t="s">
        <v>102</v>
      </c>
      <c r="G4" s="144" t="s">
        <v>2</v>
      </c>
      <c r="H4" s="122"/>
      <c r="I4" s="122"/>
      <c r="J4" s="1"/>
    </row>
    <row r="5" spans="1:10">
      <c r="A5" s="25"/>
      <c r="B5" s="4"/>
      <c r="C5" s="123" t="s">
        <v>0</v>
      </c>
      <c r="D5" s="123" t="s">
        <v>0</v>
      </c>
      <c r="E5" s="123" t="s">
        <v>0</v>
      </c>
      <c r="F5" s="123" t="s">
        <v>0</v>
      </c>
      <c r="G5" s="124" t="s">
        <v>0</v>
      </c>
      <c r="H5" s="122"/>
      <c r="I5" s="122"/>
      <c r="J5" s="1"/>
    </row>
    <row r="6" spans="1:10">
      <c r="A6" s="25"/>
      <c r="B6" s="2" t="s">
        <v>95</v>
      </c>
      <c r="C6" s="1"/>
      <c r="D6" s="1"/>
      <c r="E6" s="1"/>
      <c r="F6" s="1"/>
      <c r="G6" s="1"/>
      <c r="H6" s="1"/>
      <c r="I6" s="1"/>
      <c r="J6" s="1"/>
    </row>
    <row r="7" spans="1:10">
      <c r="A7" s="25"/>
      <c r="B7" s="1" t="s">
        <v>6</v>
      </c>
      <c r="C7" s="1"/>
      <c r="D7" s="1"/>
      <c r="E7" s="1"/>
      <c r="F7" s="1"/>
      <c r="G7" s="1">
        <f>+SUM(C7:F7)</f>
        <v>0</v>
      </c>
      <c r="H7" s="1"/>
      <c r="I7" s="1"/>
      <c r="J7" s="1"/>
    </row>
    <row r="8" spans="1:10">
      <c r="A8" s="25"/>
      <c r="B8" s="1" t="s">
        <v>7</v>
      </c>
      <c r="C8" s="1"/>
      <c r="D8" s="1"/>
      <c r="E8" s="1"/>
      <c r="F8" s="1"/>
      <c r="G8" s="1">
        <f t="shared" ref="G8:G11" si="0">+SUM(C8:F8)</f>
        <v>0</v>
      </c>
      <c r="H8" s="1"/>
      <c r="I8" s="1"/>
      <c r="J8" s="1"/>
    </row>
    <row r="9" spans="1:10">
      <c r="A9" s="25"/>
      <c r="B9" s="1" t="s">
        <v>94</v>
      </c>
      <c r="C9" s="1"/>
      <c r="D9" s="1"/>
      <c r="E9" s="1"/>
      <c r="F9" s="1"/>
      <c r="G9" s="1">
        <f t="shared" si="0"/>
        <v>0</v>
      </c>
      <c r="H9" s="1"/>
      <c r="I9" s="1"/>
      <c r="J9" s="1"/>
    </row>
    <row r="10" spans="1:10">
      <c r="A10" s="25"/>
      <c r="B10" s="1" t="s">
        <v>97</v>
      </c>
      <c r="C10" s="1"/>
      <c r="D10" s="1"/>
      <c r="E10" s="1"/>
      <c r="F10" s="1"/>
      <c r="G10" s="1">
        <f t="shared" si="0"/>
        <v>0</v>
      </c>
      <c r="H10" s="1"/>
      <c r="I10" s="1"/>
      <c r="J10" s="1"/>
    </row>
    <row r="11" spans="1:10">
      <c r="A11" s="1"/>
      <c r="B11" s="1" t="s">
        <v>98</v>
      </c>
      <c r="C11" s="1"/>
      <c r="D11" s="1"/>
      <c r="E11" s="1"/>
      <c r="F11" s="1"/>
      <c r="G11" s="1">
        <f t="shared" si="0"/>
        <v>0</v>
      </c>
      <c r="H11" s="1"/>
      <c r="I11" s="1"/>
      <c r="J11" s="1"/>
    </row>
    <row r="12" spans="1:10">
      <c r="A12" s="1"/>
      <c r="B12" s="7" t="s">
        <v>51</v>
      </c>
      <c r="C12" s="8">
        <f>+SUM(C7:C11)</f>
        <v>0</v>
      </c>
      <c r="D12" s="8">
        <f t="shared" ref="D12:G12" si="1">+SUM(D7:D11)</f>
        <v>0</v>
      </c>
      <c r="E12" s="8">
        <f t="shared" si="1"/>
        <v>0</v>
      </c>
      <c r="F12" s="8">
        <f t="shared" si="1"/>
        <v>0</v>
      </c>
      <c r="G12" s="13">
        <f t="shared" si="1"/>
        <v>0</v>
      </c>
      <c r="H12" s="1"/>
      <c r="I12" s="1"/>
      <c r="J12" s="1"/>
    </row>
    <row r="13" spans="1:10">
      <c r="A13" s="1"/>
      <c r="B13" s="1"/>
      <c r="C13" s="1"/>
      <c r="D13" s="1"/>
      <c r="E13" s="1"/>
      <c r="F13" s="1"/>
      <c r="G13" s="1"/>
      <c r="H13" s="1"/>
      <c r="I13" s="1"/>
      <c r="J13" s="1"/>
    </row>
    <row r="14" spans="1:10">
      <c r="A14" s="1"/>
      <c r="B14" s="2" t="s">
        <v>96</v>
      </c>
      <c r="C14" s="1" t="s">
        <v>92</v>
      </c>
      <c r="D14" s="1"/>
      <c r="E14" s="1"/>
      <c r="F14" s="1"/>
      <c r="G14" s="1"/>
      <c r="H14" s="1"/>
      <c r="I14" s="1"/>
      <c r="J14" s="1"/>
    </row>
    <row r="15" spans="1:10">
      <c r="A15" s="1"/>
      <c r="B15" s="1" t="s">
        <v>6</v>
      </c>
      <c r="C15" s="1"/>
      <c r="D15" s="1"/>
      <c r="E15" s="1"/>
      <c r="F15" s="1"/>
      <c r="G15" s="1">
        <f>+SUM(C15:F15)</f>
        <v>0</v>
      </c>
      <c r="H15" s="1"/>
      <c r="I15" s="1"/>
      <c r="J15" s="1"/>
    </row>
    <row r="16" spans="1:10">
      <c r="A16" s="1"/>
      <c r="B16" s="1" t="s">
        <v>7</v>
      </c>
      <c r="C16" s="1"/>
      <c r="D16" s="1"/>
      <c r="E16" s="1"/>
      <c r="F16" s="1"/>
      <c r="G16" s="1">
        <f t="shared" ref="G16:G19" si="2">+SUM(C16:F16)</f>
        <v>0</v>
      </c>
      <c r="H16" s="1"/>
      <c r="I16" s="1"/>
      <c r="J16" s="1"/>
    </row>
    <row r="17" spans="1:10">
      <c r="A17" s="1"/>
      <c r="B17" s="1" t="s">
        <v>94</v>
      </c>
      <c r="C17" s="1"/>
      <c r="D17" s="1"/>
      <c r="E17" s="1"/>
      <c r="F17" s="1"/>
      <c r="G17" s="1">
        <f t="shared" si="2"/>
        <v>0</v>
      </c>
      <c r="H17" s="1"/>
      <c r="I17" s="1"/>
      <c r="J17" s="1"/>
    </row>
    <row r="18" spans="1:10">
      <c r="A18" s="1"/>
      <c r="B18" s="1" t="s">
        <v>97</v>
      </c>
      <c r="C18" s="1"/>
      <c r="D18" s="1"/>
      <c r="E18" s="1"/>
      <c r="F18" s="1"/>
      <c r="G18" s="1">
        <f t="shared" si="2"/>
        <v>0</v>
      </c>
      <c r="H18" s="1"/>
      <c r="I18" s="1"/>
      <c r="J18" s="1"/>
    </row>
    <row r="19" spans="1:10">
      <c r="A19" s="1"/>
      <c r="B19" s="1" t="s">
        <v>98</v>
      </c>
      <c r="C19" s="1"/>
      <c r="D19" s="1"/>
      <c r="E19" s="1"/>
      <c r="F19" s="1"/>
      <c r="G19" s="1">
        <f t="shared" si="2"/>
        <v>0</v>
      </c>
      <c r="H19" s="1"/>
      <c r="I19" s="1"/>
      <c r="J19" s="1"/>
    </row>
    <row r="20" spans="1:10">
      <c r="A20" s="1"/>
      <c r="B20" s="7" t="s">
        <v>51</v>
      </c>
      <c r="C20" s="8">
        <f>+SUM(C15:C19)</f>
        <v>0</v>
      </c>
      <c r="D20" s="8">
        <f t="shared" ref="D20:G20" si="3">+SUM(D15:D19)</f>
        <v>0</v>
      </c>
      <c r="E20" s="8">
        <f t="shared" si="3"/>
        <v>0</v>
      </c>
      <c r="F20" s="8">
        <f t="shared" si="3"/>
        <v>0</v>
      </c>
      <c r="G20" s="13">
        <f t="shared" si="3"/>
        <v>0</v>
      </c>
      <c r="H20" s="1"/>
      <c r="I20" s="1"/>
      <c r="J20" s="1"/>
    </row>
    <row r="21" spans="1:10">
      <c r="A21" s="1"/>
      <c r="B21" s="7" t="s">
        <v>43</v>
      </c>
      <c r="C21" s="8">
        <f>+C12+C20</f>
        <v>0</v>
      </c>
      <c r="D21" s="8">
        <f t="shared" ref="D21:G21" si="4">+D12+D20</f>
        <v>0</v>
      </c>
      <c r="E21" s="8">
        <f t="shared" si="4"/>
        <v>0</v>
      </c>
      <c r="F21" s="8">
        <f t="shared" si="4"/>
        <v>0</v>
      </c>
      <c r="G21" s="13">
        <f t="shared" si="4"/>
        <v>0</v>
      </c>
      <c r="H21" s="1"/>
      <c r="I21" s="1"/>
      <c r="J21" s="1"/>
    </row>
    <row r="22" spans="1:10">
      <c r="A22" s="1"/>
      <c r="B22" s="2"/>
      <c r="C22" s="2"/>
      <c r="D22" s="2"/>
      <c r="E22" s="2"/>
      <c r="F22" s="2"/>
      <c r="G22" s="2"/>
      <c r="H22" s="1"/>
      <c r="I22" s="1"/>
      <c r="J22" s="1"/>
    </row>
    <row r="23" spans="1:10">
      <c r="A23" s="1"/>
      <c r="B23" s="3" t="s">
        <v>70</v>
      </c>
      <c r="C23" s="17"/>
      <c r="D23" s="17"/>
      <c r="E23" s="17"/>
      <c r="F23" s="17"/>
      <c r="G23" s="15">
        <f>+G21-'Nº9 Col cred Social'!D18</f>
        <v>0</v>
      </c>
      <c r="H23" s="1"/>
      <c r="I23" s="1"/>
      <c r="J23" s="1"/>
    </row>
    <row r="24" spans="1:10">
      <c r="A24" s="1" t="s">
        <v>50</v>
      </c>
      <c r="B24" s="1"/>
      <c r="C24" s="2"/>
      <c r="D24" s="2"/>
      <c r="E24" s="2"/>
      <c r="F24" s="1"/>
      <c r="G24" s="1"/>
      <c r="H24" s="1"/>
      <c r="I24" s="1"/>
      <c r="J24" s="1"/>
    </row>
    <row r="25" spans="1:10">
      <c r="A25" s="112" t="e">
        <f>+#REF!</f>
        <v>#REF!</v>
      </c>
      <c r="B25" s="1"/>
      <c r="C25" s="1"/>
      <c r="D25" s="1"/>
      <c r="E25" s="1"/>
      <c r="F25" s="1"/>
      <c r="G25" s="1"/>
      <c r="H25" s="1"/>
      <c r="I25" s="1"/>
      <c r="J25" s="1"/>
    </row>
    <row r="26" spans="1:10" ht="39.4">
      <c r="A26" s="25"/>
      <c r="B26" s="30"/>
      <c r="C26" s="32" t="s">
        <v>99</v>
      </c>
      <c r="D26" s="32" t="s">
        <v>100</v>
      </c>
      <c r="E26" s="32" t="s">
        <v>101</v>
      </c>
      <c r="F26" s="32" t="s">
        <v>102</v>
      </c>
      <c r="G26" s="144" t="s">
        <v>2</v>
      </c>
      <c r="H26" s="1"/>
      <c r="I26" s="1"/>
      <c r="J26" s="1"/>
    </row>
    <row r="27" spans="1:10">
      <c r="A27" s="25"/>
      <c r="B27" s="4"/>
      <c r="C27" s="123" t="s">
        <v>0</v>
      </c>
      <c r="D27" s="123" t="s">
        <v>0</v>
      </c>
      <c r="E27" s="123" t="s">
        <v>0</v>
      </c>
      <c r="F27" s="123" t="s">
        <v>0</v>
      </c>
      <c r="G27" s="124" t="s">
        <v>0</v>
      </c>
      <c r="H27" s="1"/>
      <c r="I27" s="1"/>
      <c r="J27" s="1"/>
    </row>
    <row r="28" spans="1:10">
      <c r="A28" s="25"/>
      <c r="B28" s="2" t="s">
        <v>95</v>
      </c>
      <c r="C28" s="1"/>
      <c r="D28" s="1"/>
      <c r="E28" s="1"/>
      <c r="F28" s="1"/>
      <c r="G28" s="1"/>
      <c r="H28" s="1"/>
      <c r="I28" s="1"/>
      <c r="J28" s="1"/>
    </row>
    <row r="29" spans="1:10">
      <c r="A29" s="25"/>
      <c r="B29" s="1" t="s">
        <v>6</v>
      </c>
      <c r="C29" s="1"/>
      <c r="D29" s="1"/>
      <c r="E29" s="1"/>
      <c r="F29" s="1"/>
      <c r="G29" s="1">
        <f>+SUM(C29:F29)</f>
        <v>0</v>
      </c>
      <c r="H29" s="1"/>
      <c r="I29" s="1"/>
      <c r="J29" s="1"/>
    </row>
    <row r="30" spans="1:10">
      <c r="A30" s="25"/>
      <c r="B30" s="1" t="s">
        <v>7</v>
      </c>
      <c r="C30" s="1"/>
      <c r="D30" s="1"/>
      <c r="E30" s="1"/>
      <c r="F30" s="1"/>
      <c r="G30" s="1">
        <f t="shared" ref="G30:G33" si="5">+SUM(C30:F30)</f>
        <v>0</v>
      </c>
      <c r="H30" s="1"/>
      <c r="I30" s="1"/>
      <c r="J30" s="1"/>
    </row>
    <row r="31" spans="1:10">
      <c r="A31" s="25"/>
      <c r="B31" s="1" t="s">
        <v>94</v>
      </c>
      <c r="C31" s="1"/>
      <c r="D31" s="1"/>
      <c r="E31" s="1"/>
      <c r="F31" s="1"/>
      <c r="G31" s="1">
        <f t="shared" si="5"/>
        <v>0</v>
      </c>
      <c r="H31" s="1"/>
      <c r="I31" s="1"/>
      <c r="J31" s="1"/>
    </row>
    <row r="32" spans="1:10">
      <c r="A32" s="1"/>
      <c r="B32" s="1" t="s">
        <v>97</v>
      </c>
      <c r="C32" s="1"/>
      <c r="D32" s="1"/>
      <c r="E32" s="1"/>
      <c r="F32" s="1"/>
      <c r="G32" s="1">
        <f t="shared" si="5"/>
        <v>0</v>
      </c>
      <c r="H32" s="1"/>
      <c r="I32" s="1"/>
      <c r="J32" s="1"/>
    </row>
    <row r="33" spans="1:10">
      <c r="A33" s="1"/>
      <c r="B33" s="1" t="s">
        <v>98</v>
      </c>
      <c r="C33" s="1"/>
      <c r="D33" s="1"/>
      <c r="E33" s="1"/>
      <c r="F33" s="1"/>
      <c r="G33" s="1">
        <f t="shared" si="5"/>
        <v>0</v>
      </c>
      <c r="H33" s="1"/>
      <c r="I33" s="1"/>
      <c r="J33" s="1"/>
    </row>
    <row r="34" spans="1:10">
      <c r="A34" s="1"/>
      <c r="B34" s="7" t="s">
        <v>51</v>
      </c>
      <c r="C34" s="8">
        <f>+SUM(C29:C33)</f>
        <v>0</v>
      </c>
      <c r="D34" s="8">
        <f t="shared" ref="D34:G34" si="6">+SUM(D29:D33)</f>
        <v>0</v>
      </c>
      <c r="E34" s="8">
        <f t="shared" si="6"/>
        <v>0</v>
      </c>
      <c r="F34" s="8">
        <f t="shared" si="6"/>
        <v>0</v>
      </c>
      <c r="G34" s="13">
        <f t="shared" si="6"/>
        <v>0</v>
      </c>
      <c r="H34" s="1"/>
      <c r="I34" s="1"/>
      <c r="J34" s="1"/>
    </row>
    <row r="35" spans="1:10">
      <c r="A35" s="1"/>
      <c r="B35" s="1"/>
      <c r="C35" s="1"/>
      <c r="D35" s="1"/>
      <c r="E35" s="1"/>
      <c r="F35" s="1"/>
      <c r="G35" s="1"/>
      <c r="H35" s="1"/>
      <c r="I35" s="1"/>
      <c r="J35" s="1"/>
    </row>
    <row r="36" spans="1:10">
      <c r="A36" s="1"/>
      <c r="B36" s="2" t="s">
        <v>96</v>
      </c>
      <c r="C36" s="1"/>
      <c r="D36" s="1"/>
      <c r="E36" s="1"/>
      <c r="F36" s="1"/>
      <c r="G36" s="1"/>
      <c r="H36" s="1"/>
      <c r="I36" s="1"/>
      <c r="J36" s="1"/>
    </row>
    <row r="37" spans="1:10">
      <c r="A37" s="1"/>
      <c r="B37" s="1" t="s">
        <v>6</v>
      </c>
      <c r="C37" s="1"/>
      <c r="D37" s="1"/>
      <c r="E37" s="1"/>
      <c r="F37" s="1"/>
      <c r="G37" s="1">
        <f>+SUM(C37:F37)</f>
        <v>0</v>
      </c>
      <c r="H37" s="1"/>
      <c r="I37" s="1"/>
      <c r="J37" s="1"/>
    </row>
    <row r="38" spans="1:10">
      <c r="A38" s="1"/>
      <c r="B38" s="1" t="s">
        <v>7</v>
      </c>
      <c r="C38" s="1"/>
      <c r="D38" s="1"/>
      <c r="E38" s="1"/>
      <c r="F38" s="1"/>
      <c r="G38" s="1">
        <f t="shared" ref="G38:G41" si="7">+SUM(C38:F38)</f>
        <v>0</v>
      </c>
      <c r="H38" s="1"/>
      <c r="I38" s="1"/>
      <c r="J38" s="1"/>
    </row>
    <row r="39" spans="1:10">
      <c r="A39" s="1"/>
      <c r="B39" s="1" t="s">
        <v>94</v>
      </c>
      <c r="C39" s="1"/>
      <c r="D39" s="1"/>
      <c r="E39" s="1"/>
      <c r="F39" s="1"/>
      <c r="G39" s="1">
        <f t="shared" si="7"/>
        <v>0</v>
      </c>
      <c r="H39" s="1"/>
      <c r="I39" s="1"/>
      <c r="J39" s="1"/>
    </row>
    <row r="40" spans="1:10">
      <c r="A40" s="1"/>
      <c r="B40" s="1" t="s">
        <v>97</v>
      </c>
      <c r="C40" s="1"/>
      <c r="D40" s="1"/>
      <c r="E40" s="1"/>
      <c r="F40" s="1"/>
      <c r="G40" s="1">
        <f t="shared" si="7"/>
        <v>0</v>
      </c>
      <c r="H40" s="1"/>
      <c r="I40" s="1"/>
      <c r="J40" s="1"/>
    </row>
    <row r="41" spans="1:10">
      <c r="A41" s="1"/>
      <c r="B41" s="1" t="s">
        <v>98</v>
      </c>
      <c r="C41" s="1"/>
      <c r="D41" s="1"/>
      <c r="E41" s="1"/>
      <c r="F41" s="1"/>
      <c r="G41" s="1">
        <f t="shared" si="7"/>
        <v>0</v>
      </c>
      <c r="H41" s="1"/>
      <c r="I41" s="1"/>
      <c r="J41" s="1"/>
    </row>
    <row r="42" spans="1:10">
      <c r="A42" s="1"/>
      <c r="B42" s="7" t="s">
        <v>51</v>
      </c>
      <c r="C42" s="8">
        <f>+SUM(C37:C41)</f>
        <v>0</v>
      </c>
      <c r="D42" s="8">
        <f t="shared" ref="D42:G42" si="8">+SUM(D37:D41)</f>
        <v>0</v>
      </c>
      <c r="E42" s="8">
        <f t="shared" si="8"/>
        <v>0</v>
      </c>
      <c r="F42" s="8">
        <f t="shared" si="8"/>
        <v>0</v>
      </c>
      <c r="G42" s="13">
        <f t="shared" si="8"/>
        <v>0</v>
      </c>
      <c r="H42" s="1"/>
      <c r="I42" s="1"/>
      <c r="J42" s="1"/>
    </row>
    <row r="43" spans="1:10">
      <c r="A43" s="1"/>
      <c r="B43" s="7" t="s">
        <v>43</v>
      </c>
      <c r="C43" s="8">
        <f>+C34+C42</f>
        <v>0</v>
      </c>
      <c r="D43" s="8">
        <f t="shared" ref="D43:G43" si="9">+D34+D42</f>
        <v>0</v>
      </c>
      <c r="E43" s="8">
        <f t="shared" si="9"/>
        <v>0</v>
      </c>
      <c r="F43" s="8">
        <f t="shared" si="9"/>
        <v>0</v>
      </c>
      <c r="G43" s="13">
        <f t="shared" si="9"/>
        <v>0</v>
      </c>
      <c r="H43" s="1"/>
      <c r="I43" s="1"/>
      <c r="J43" s="1"/>
    </row>
    <row r="44" spans="1:10">
      <c r="A44" s="1"/>
      <c r="B44" s="2"/>
      <c r="C44" s="2"/>
      <c r="D44" s="2"/>
      <c r="E44" s="2"/>
      <c r="F44" s="2"/>
      <c r="G44" s="2"/>
      <c r="H44" s="1"/>
      <c r="I44" s="1"/>
      <c r="J44" s="1"/>
    </row>
    <row r="45" spans="1:10">
      <c r="A45" s="1"/>
      <c r="B45" s="3" t="s">
        <v>70</v>
      </c>
      <c r="C45" s="17"/>
      <c r="D45" s="17"/>
      <c r="E45" s="17"/>
      <c r="F45" s="17"/>
      <c r="G45" s="15">
        <f>+G43-'Nº9 Col cred Social'!G18</f>
        <v>0</v>
      </c>
      <c r="H45" s="1"/>
      <c r="I45" s="1"/>
      <c r="J45" s="1"/>
    </row>
    <row r="46" spans="1:10">
      <c r="A46" s="1"/>
      <c r="B46" s="1"/>
      <c r="C46" s="1"/>
      <c r="D46" s="1"/>
      <c r="E46" s="1"/>
      <c r="F46" s="1"/>
      <c r="G46" s="1"/>
      <c r="H46" s="1"/>
      <c r="I46" s="1"/>
      <c r="J46" s="1"/>
    </row>
    <row r="47" spans="1:10">
      <c r="A47" s="112"/>
      <c r="B47" s="1"/>
      <c r="C47" s="1"/>
      <c r="D47" s="1"/>
      <c r="E47" s="1"/>
      <c r="F47" s="1"/>
      <c r="G47" s="1"/>
      <c r="H47" s="1"/>
      <c r="I47" s="1"/>
      <c r="J47" s="1"/>
    </row>
    <row r="48" spans="1:10">
      <c r="A48" s="1"/>
      <c r="B48" s="1"/>
      <c r="C48" s="122"/>
      <c r="D48" s="122"/>
      <c r="E48" s="122"/>
      <c r="F48" s="122"/>
      <c r="G48" s="122"/>
      <c r="H48" s="1"/>
      <c r="I48" s="1"/>
      <c r="J48" s="1"/>
    </row>
    <row r="49" spans="1:10">
      <c r="A49" s="1"/>
      <c r="B49" s="1"/>
      <c r="C49" s="122"/>
      <c r="D49" s="122"/>
      <c r="E49" s="122"/>
      <c r="F49" s="122"/>
      <c r="G49" s="122"/>
      <c r="H49" s="1"/>
      <c r="I49" s="1"/>
      <c r="J49" s="1"/>
    </row>
    <row r="50" spans="1:10">
      <c r="A50" s="1"/>
      <c r="B50" s="2"/>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2"/>
      <c r="C56" s="2"/>
      <c r="D56" s="2"/>
      <c r="E56" s="2"/>
      <c r="F56" s="2"/>
      <c r="G56" s="2"/>
      <c r="H56" s="1"/>
      <c r="I56" s="1"/>
      <c r="J56" s="1"/>
    </row>
    <row r="57" spans="1:10">
      <c r="A57" s="1"/>
      <c r="B57" s="1"/>
      <c r="C57" s="1"/>
      <c r="D57" s="1"/>
      <c r="E57" s="1"/>
      <c r="F57" s="1"/>
      <c r="G57" s="1"/>
      <c r="H57" s="1"/>
      <c r="I57" s="1"/>
      <c r="J57" s="1"/>
    </row>
    <row r="58" spans="1:10">
      <c r="A58" s="1"/>
      <c r="B58" s="2"/>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2"/>
      <c r="C64" s="2"/>
      <c r="D64" s="2"/>
      <c r="E64" s="2"/>
      <c r="F64" s="2"/>
      <c r="G64" s="2"/>
      <c r="H64" s="1"/>
      <c r="I64" s="1"/>
      <c r="J64" s="1"/>
    </row>
    <row r="65" spans="1:10">
      <c r="A65" s="1"/>
      <c r="B65" s="2"/>
      <c r="C65" s="2"/>
      <c r="D65" s="2"/>
      <c r="E65" s="2"/>
      <c r="F65" s="2"/>
      <c r="G65" s="2"/>
      <c r="H65" s="1"/>
      <c r="I65" s="1"/>
      <c r="J65" s="1"/>
    </row>
    <row r="66" spans="1:10">
      <c r="A66" s="1"/>
      <c r="B66" s="1"/>
      <c r="C66" s="1"/>
      <c r="D66" s="1"/>
      <c r="E66" s="1"/>
      <c r="F66" s="1"/>
      <c r="G66" s="1"/>
      <c r="H66" s="1"/>
      <c r="I66" s="1"/>
      <c r="J66" s="1"/>
    </row>
    <row r="67" spans="1:10">
      <c r="A67" s="1"/>
      <c r="B67" s="2"/>
      <c r="C67" s="2"/>
      <c r="D67" s="2"/>
      <c r="E67" s="2"/>
      <c r="F67" s="2"/>
      <c r="G67" s="36"/>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sheetData>
  <sheetProtection password="DF8B" sheet="1" objects="1" scenarios="1"/>
  <hyperlinks>
    <hyperlink ref="F1" location="'Est Situacion'!A1" display="Volver" xr:uid="{00000000-0004-0000-2A00-000000000000}"/>
    <hyperlink ref="I3" location="'Nº9 Col cred Social'!A1" display="IR NOTA CREDITO SOCIAL" xr:uid="{00000000-0004-0000-2A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tabColor theme="0" tint="-0.34998626667073579"/>
    <pageSetUpPr fitToPage="1"/>
  </sheetPr>
  <dimension ref="A1:H14"/>
  <sheetViews>
    <sheetView showGridLines="0" workbookViewId="0">
      <selection activeCell="K39" sqref="K39"/>
    </sheetView>
  </sheetViews>
  <sheetFormatPr baseColWidth="10" defaultColWidth="11.46484375" defaultRowHeight="13.15"/>
  <cols>
    <col min="1" max="1" width="11.46484375" style="1"/>
    <col min="2" max="2" width="29.796875" style="1" customWidth="1"/>
    <col min="3" max="4" width="11.46484375" style="1"/>
    <col min="5" max="5" width="12.53125" style="1" customWidth="1"/>
    <col min="6" max="16384" width="11.46484375" style="1"/>
  </cols>
  <sheetData>
    <row r="1" spans="1:8" ht="14.25">
      <c r="A1" t="s">
        <v>104</v>
      </c>
      <c r="H1" s="41" t="s">
        <v>127</v>
      </c>
    </row>
    <row r="3" spans="1:8" ht="15" customHeight="1">
      <c r="B3" s="30"/>
      <c r="C3" s="335" t="s">
        <v>5</v>
      </c>
      <c r="D3" s="334"/>
      <c r="E3" s="348"/>
      <c r="F3" s="335" t="s">
        <v>50</v>
      </c>
      <c r="G3" s="334"/>
      <c r="H3" s="348"/>
    </row>
    <row r="4" spans="1:8" ht="15" customHeight="1">
      <c r="B4" s="35"/>
      <c r="C4" s="354" t="e">
        <f>+#REF!</f>
        <v>#REF!</v>
      </c>
      <c r="D4" s="355"/>
      <c r="E4" s="356"/>
      <c r="F4" s="354" t="e">
        <f>+#REF!</f>
        <v>#REF!</v>
      </c>
      <c r="G4" s="355"/>
      <c r="H4" s="356"/>
    </row>
    <row r="5" spans="1:8">
      <c r="B5" s="34" t="s">
        <v>37</v>
      </c>
      <c r="C5" s="34" t="s">
        <v>105</v>
      </c>
      <c r="D5" s="19" t="s">
        <v>106</v>
      </c>
      <c r="E5" s="125" t="s">
        <v>43</v>
      </c>
      <c r="F5" s="34" t="s">
        <v>105</v>
      </c>
      <c r="G5" s="19" t="s">
        <v>106</v>
      </c>
      <c r="H5" s="125" t="s">
        <v>43</v>
      </c>
    </row>
    <row r="6" spans="1:8">
      <c r="B6" s="31"/>
      <c r="C6" s="31" t="s">
        <v>0</v>
      </c>
      <c r="D6" s="5" t="s">
        <v>0</v>
      </c>
      <c r="E6" s="6" t="s">
        <v>0</v>
      </c>
      <c r="F6" s="31" t="s">
        <v>0</v>
      </c>
      <c r="G6" s="5" t="s">
        <v>0</v>
      </c>
      <c r="H6" s="6" t="s">
        <v>0</v>
      </c>
    </row>
    <row r="7" spans="1:8">
      <c r="B7" s="1" t="s">
        <v>6</v>
      </c>
      <c r="C7" s="9"/>
      <c r="E7" s="12">
        <f>+SUM(C7:D7)</f>
        <v>0</v>
      </c>
      <c r="F7" s="9"/>
      <c r="H7" s="12">
        <f>+SUM(F7:G7)</f>
        <v>0</v>
      </c>
    </row>
    <row r="8" spans="1:8">
      <c r="B8" s="1" t="s">
        <v>7</v>
      </c>
      <c r="C8" s="9"/>
      <c r="E8" s="12">
        <f t="shared" ref="E8:E11" si="0">+SUM(C8:D8)</f>
        <v>0</v>
      </c>
      <c r="F8" s="9"/>
      <c r="H8" s="12">
        <f t="shared" ref="H8:H11" si="1">+SUM(F8:G8)</f>
        <v>0</v>
      </c>
    </row>
    <row r="9" spans="1:8">
      <c r="B9" s="1" t="s">
        <v>94</v>
      </c>
      <c r="C9" s="9"/>
      <c r="E9" s="12">
        <f t="shared" si="0"/>
        <v>0</v>
      </c>
      <c r="F9" s="9"/>
      <c r="H9" s="12">
        <f t="shared" si="1"/>
        <v>0</v>
      </c>
    </row>
    <row r="10" spans="1:8">
      <c r="B10" s="1" t="s">
        <v>98</v>
      </c>
      <c r="C10" s="9"/>
      <c r="E10" s="12">
        <f t="shared" si="0"/>
        <v>0</v>
      </c>
      <c r="F10" s="9"/>
      <c r="H10" s="12">
        <f t="shared" si="1"/>
        <v>0</v>
      </c>
    </row>
    <row r="11" spans="1:8">
      <c r="C11" s="9"/>
      <c r="E11" s="12">
        <f t="shared" si="0"/>
        <v>0</v>
      </c>
      <c r="F11" s="9"/>
      <c r="H11" s="12">
        <f t="shared" si="1"/>
        <v>0</v>
      </c>
    </row>
    <row r="12" spans="1:8">
      <c r="B12" s="7" t="s">
        <v>43</v>
      </c>
      <c r="C12" s="7">
        <f>+SUM(C7:C11)</f>
        <v>0</v>
      </c>
      <c r="D12" s="8">
        <f t="shared" ref="D12:E12" si="2">+SUM(D7:D11)</f>
        <v>0</v>
      </c>
      <c r="E12" s="13">
        <f t="shared" si="2"/>
        <v>0</v>
      </c>
      <c r="F12" s="7">
        <f>+SUM(F7:F11)</f>
        <v>0</v>
      </c>
      <c r="G12" s="8">
        <f t="shared" ref="G12" si="3">+SUM(G7:G11)</f>
        <v>0</v>
      </c>
      <c r="H12" s="13">
        <f t="shared" ref="H12" si="4">+SUM(H7:H11)</f>
        <v>0</v>
      </c>
    </row>
    <row r="14" spans="1:8">
      <c r="B14" s="33" t="s">
        <v>52</v>
      </c>
      <c r="C14" s="14"/>
      <c r="D14" s="14"/>
      <c r="E14" s="14" t="e">
        <f>+E12-#REF!</f>
        <v>#REF!</v>
      </c>
      <c r="F14" s="14"/>
      <c r="G14" s="14"/>
      <c r="H14" s="14" t="e">
        <f>+H12-#REF!</f>
        <v>#REF!</v>
      </c>
    </row>
  </sheetData>
  <sheetProtection password="DF8B" sheet="1" objects="1" scenarios="1"/>
  <mergeCells count="4">
    <mergeCell ref="C3:E3"/>
    <mergeCell ref="C4:E4"/>
    <mergeCell ref="F3:H3"/>
    <mergeCell ref="F4:H4"/>
  </mergeCells>
  <hyperlinks>
    <hyperlink ref="H1" location="EºRº!A1" display="Volver" xr:uid="{00000000-0004-0000-2F00-000000000000}"/>
  </hyperlinks>
  <pageMargins left="0.70866141732283472" right="0.70866141732283472" top="0.74803149606299213" bottom="0.74803149606299213" header="0.31496062992125984" footer="0.31496062992125984"/>
  <pageSetup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tabColor theme="0" tint="-0.34998626667073579"/>
    <pageSetUpPr fitToPage="1"/>
  </sheetPr>
  <dimension ref="A1:H17"/>
  <sheetViews>
    <sheetView showGridLines="0" workbookViewId="0">
      <selection activeCell="B10" sqref="B10:B14"/>
    </sheetView>
  </sheetViews>
  <sheetFormatPr baseColWidth="10" defaultColWidth="11.46484375" defaultRowHeight="13.15"/>
  <cols>
    <col min="1" max="1" width="11.46484375" style="1"/>
    <col min="2" max="2" width="39.796875" style="1" customWidth="1"/>
    <col min="3" max="16384" width="11.46484375" style="1"/>
  </cols>
  <sheetData>
    <row r="1" spans="1:8" ht="14.25">
      <c r="A1" s="1" t="s">
        <v>107</v>
      </c>
      <c r="H1" s="41" t="s">
        <v>127</v>
      </c>
    </row>
    <row r="5" spans="1:8">
      <c r="B5" s="30"/>
      <c r="C5" s="335" t="s">
        <v>5</v>
      </c>
      <c r="D5" s="334"/>
      <c r="E5" s="348"/>
      <c r="F5" s="335" t="s">
        <v>50</v>
      </c>
      <c r="G5" s="334"/>
      <c r="H5" s="348"/>
    </row>
    <row r="6" spans="1:8">
      <c r="B6" s="35"/>
      <c r="C6" s="354" t="e">
        <f>+#REF!</f>
        <v>#REF!</v>
      </c>
      <c r="D6" s="355"/>
      <c r="E6" s="356"/>
      <c r="F6" s="354" t="e">
        <f>+#REF!</f>
        <v>#REF!</v>
      </c>
      <c r="G6" s="355"/>
      <c r="H6" s="356"/>
    </row>
    <row r="7" spans="1:8">
      <c r="B7" s="34" t="s">
        <v>37</v>
      </c>
      <c r="C7" s="34" t="s">
        <v>105</v>
      </c>
      <c r="D7" s="19" t="s">
        <v>108</v>
      </c>
      <c r="E7" s="125" t="s">
        <v>109</v>
      </c>
      <c r="F7" s="34" t="s">
        <v>105</v>
      </c>
      <c r="G7" s="19" t="s">
        <v>108</v>
      </c>
      <c r="H7" s="125" t="s">
        <v>109</v>
      </c>
    </row>
    <row r="8" spans="1:8">
      <c r="B8" s="4"/>
      <c r="C8" s="31" t="s">
        <v>0</v>
      </c>
      <c r="D8" s="5" t="s">
        <v>0</v>
      </c>
      <c r="E8" s="6" t="s">
        <v>0</v>
      </c>
      <c r="F8" s="31" t="s">
        <v>0</v>
      </c>
      <c r="G8" s="5" t="s">
        <v>0</v>
      </c>
      <c r="H8" s="6" t="s">
        <v>0</v>
      </c>
    </row>
    <row r="9" spans="1:8">
      <c r="C9" s="9"/>
      <c r="E9" s="12">
        <f>+SUM(C9:D9)</f>
        <v>0</v>
      </c>
      <c r="F9" s="9"/>
      <c r="H9" s="12">
        <f>+SUM(F9:G9)</f>
        <v>0</v>
      </c>
    </row>
    <row r="10" spans="1:8">
      <c r="B10" s="1" t="s">
        <v>88</v>
      </c>
      <c r="C10" s="9"/>
      <c r="E10" s="12">
        <f t="shared" ref="E10:E14" si="0">+SUM(C10:D10)</f>
        <v>0</v>
      </c>
      <c r="F10" s="9"/>
      <c r="H10" s="12">
        <f t="shared" ref="H10:H14" si="1">+SUM(F10:G10)</f>
        <v>0</v>
      </c>
    </row>
    <row r="11" spans="1:8">
      <c r="B11" s="1" t="s">
        <v>89</v>
      </c>
      <c r="C11" s="9"/>
      <c r="E11" s="12">
        <f t="shared" si="0"/>
        <v>0</v>
      </c>
      <c r="F11" s="9"/>
      <c r="H11" s="12">
        <f t="shared" si="1"/>
        <v>0</v>
      </c>
    </row>
    <row r="12" spans="1:8">
      <c r="B12" s="1" t="s">
        <v>90</v>
      </c>
      <c r="C12" s="9"/>
      <c r="E12" s="12">
        <f t="shared" si="0"/>
        <v>0</v>
      </c>
      <c r="F12" s="9"/>
      <c r="H12" s="12">
        <f t="shared" si="1"/>
        <v>0</v>
      </c>
    </row>
    <row r="13" spans="1:8">
      <c r="B13" s="1" t="s">
        <v>91</v>
      </c>
      <c r="C13" s="9"/>
      <c r="E13" s="12">
        <f t="shared" si="0"/>
        <v>0</v>
      </c>
      <c r="F13" s="9"/>
      <c r="H13" s="12">
        <f t="shared" si="1"/>
        <v>0</v>
      </c>
    </row>
    <row r="14" spans="1:8">
      <c r="B14" s="1" t="s">
        <v>103</v>
      </c>
      <c r="C14" s="9"/>
      <c r="E14" s="12">
        <f t="shared" si="0"/>
        <v>0</v>
      </c>
      <c r="F14" s="9"/>
      <c r="H14" s="12">
        <f t="shared" si="1"/>
        <v>0</v>
      </c>
    </row>
    <row r="15" spans="1:8">
      <c r="B15" s="7" t="s">
        <v>43</v>
      </c>
      <c r="C15" s="7">
        <f>+SUM(C9:C14)</f>
        <v>0</v>
      </c>
      <c r="D15" s="8">
        <f t="shared" ref="D15:H15" si="2">+SUM(D9:D14)</f>
        <v>0</v>
      </c>
      <c r="E15" s="13">
        <f t="shared" si="2"/>
        <v>0</v>
      </c>
      <c r="F15" s="7">
        <f t="shared" si="2"/>
        <v>0</v>
      </c>
      <c r="G15" s="8">
        <f t="shared" si="2"/>
        <v>0</v>
      </c>
      <c r="H15" s="13">
        <f t="shared" si="2"/>
        <v>0</v>
      </c>
    </row>
    <row r="17" spans="2:8">
      <c r="B17" s="33" t="s">
        <v>52</v>
      </c>
      <c r="C17" s="14"/>
      <c r="D17" s="14"/>
      <c r="E17" s="14" t="e">
        <f>+E15-#REF!</f>
        <v>#REF!</v>
      </c>
      <c r="F17" s="14"/>
      <c r="G17" s="14"/>
      <c r="H17" s="15" t="e">
        <f>+H15-#REF!</f>
        <v>#REF!</v>
      </c>
    </row>
  </sheetData>
  <sheetProtection password="DF8B" sheet="1" objects="1" scenarios="1"/>
  <mergeCells count="4">
    <mergeCell ref="C5:E5"/>
    <mergeCell ref="F5:H5"/>
    <mergeCell ref="C6:E6"/>
    <mergeCell ref="F6:H6"/>
  </mergeCells>
  <hyperlinks>
    <hyperlink ref="H1" location="EºRº!A1" display="Volver" xr:uid="{00000000-0004-0000-3000-000000000000}"/>
  </hyperlinks>
  <pageMargins left="0.70866141732283472" right="0.70866141732283472" top="0.74803149606299213" bottom="0.74803149606299213" header="0.31496062992125984" footer="0.31496062992125984"/>
  <pageSetup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8">
    <tabColor theme="0" tint="-0.34998626667073579"/>
  </sheetPr>
  <dimension ref="A1:E54"/>
  <sheetViews>
    <sheetView showGridLines="0" workbookViewId="0">
      <selection activeCell="K65" sqref="K65"/>
    </sheetView>
  </sheetViews>
  <sheetFormatPr baseColWidth="10" defaultColWidth="11.46484375" defaultRowHeight="11.65"/>
  <cols>
    <col min="1" max="1" width="11.46484375" style="20"/>
    <col min="2" max="2" width="31.19921875" style="20" customWidth="1"/>
    <col min="3" max="4" width="14.796875" style="20" customWidth="1"/>
    <col min="5" max="16384" width="11.46484375" style="20"/>
  </cols>
  <sheetData>
    <row r="1" spans="1:5" ht="14.25" customHeight="1">
      <c r="A1" s="20" t="s">
        <v>110</v>
      </c>
      <c r="E1" s="41" t="s">
        <v>127</v>
      </c>
    </row>
    <row r="3" spans="1:5">
      <c r="A3" s="20" t="s">
        <v>112</v>
      </c>
    </row>
    <row r="4" spans="1:5" ht="15" customHeight="1">
      <c r="B4" s="357" t="s">
        <v>111</v>
      </c>
      <c r="C4" s="48" t="s">
        <v>56</v>
      </c>
      <c r="D4" s="49" t="s">
        <v>57</v>
      </c>
    </row>
    <row r="5" spans="1:5" ht="13.15">
      <c r="B5" s="358"/>
      <c r="C5" s="50" t="e">
        <f>+#REF!</f>
        <v>#REF!</v>
      </c>
      <c r="D5" s="51" t="e">
        <f>+#REF!</f>
        <v>#REF!</v>
      </c>
    </row>
    <row r="6" spans="1:5" ht="13.15">
      <c r="B6" s="359"/>
      <c r="C6" s="5" t="s">
        <v>0</v>
      </c>
      <c r="D6" s="6" t="s">
        <v>0</v>
      </c>
    </row>
    <row r="7" spans="1:5">
      <c r="B7" s="126" t="s">
        <v>11</v>
      </c>
    </row>
    <row r="8" spans="1:5">
      <c r="B8" s="127" t="s">
        <v>144</v>
      </c>
    </row>
    <row r="9" spans="1:5">
      <c r="B9" s="127" t="s">
        <v>145</v>
      </c>
    </row>
    <row r="10" spans="1:5">
      <c r="B10" s="127" t="s">
        <v>146</v>
      </c>
    </row>
    <row r="11" spans="1:5">
      <c r="B11" s="127" t="s">
        <v>103</v>
      </c>
    </row>
    <row r="12" spans="1:5">
      <c r="B12" s="128" t="s">
        <v>55</v>
      </c>
      <c r="C12" s="129">
        <f>+SUM(C7:C11)</f>
        <v>0</v>
      </c>
      <c r="D12" s="129">
        <f>+SUM(D7:D11)</f>
        <v>0</v>
      </c>
    </row>
    <row r="13" spans="1:5">
      <c r="B13" s="126" t="s">
        <v>12</v>
      </c>
    </row>
    <row r="14" spans="1:5">
      <c r="B14" s="127" t="s">
        <v>140</v>
      </c>
    </row>
    <row r="15" spans="1:5">
      <c r="B15" s="127" t="s">
        <v>141</v>
      </c>
    </row>
    <row r="16" spans="1:5">
      <c r="B16" s="127" t="s">
        <v>142</v>
      </c>
    </row>
    <row r="17" spans="1:4">
      <c r="B17" s="127" t="s">
        <v>143</v>
      </c>
    </row>
    <row r="18" spans="1:4">
      <c r="B18" s="127" t="s">
        <v>103</v>
      </c>
    </row>
    <row r="20" spans="1:4">
      <c r="B20" s="128" t="s">
        <v>55</v>
      </c>
      <c r="C20" s="129">
        <f>+SUM(C17:C19)</f>
        <v>0</v>
      </c>
      <c r="D20" s="129">
        <f>+SUM(D17:D19)</f>
        <v>0</v>
      </c>
    </row>
    <row r="21" spans="1:4">
      <c r="B21" s="27" t="s">
        <v>2</v>
      </c>
      <c r="C21" s="107">
        <f>+C12+C20</f>
        <v>0</v>
      </c>
      <c r="D21" s="107">
        <f>+D12+D20</f>
        <v>0</v>
      </c>
    </row>
    <row r="23" spans="1:4">
      <c r="B23" s="33" t="s">
        <v>52</v>
      </c>
      <c r="C23" s="109" t="e">
        <f>+C21-#REF!</f>
        <v>#REF!</v>
      </c>
      <c r="D23" s="109" t="e">
        <f>+D21-#REF!</f>
        <v>#REF!</v>
      </c>
    </row>
    <row r="25" spans="1:4">
      <c r="A25" s="20" t="s">
        <v>113</v>
      </c>
    </row>
    <row r="27" spans="1:4" ht="13.15">
      <c r="B27" s="357" t="s">
        <v>111</v>
      </c>
      <c r="C27" s="48" t="s">
        <v>56</v>
      </c>
      <c r="D27" s="49" t="s">
        <v>57</v>
      </c>
    </row>
    <row r="28" spans="1:4" ht="13.15">
      <c r="B28" s="358"/>
      <c r="C28" s="50" t="e">
        <f>+#REF!</f>
        <v>#REF!</v>
      </c>
      <c r="D28" s="51" t="e">
        <f>+#REF!</f>
        <v>#REF!</v>
      </c>
    </row>
    <row r="29" spans="1:4" ht="13.15">
      <c r="B29" s="359"/>
      <c r="C29" s="5" t="s">
        <v>0</v>
      </c>
      <c r="D29" s="6" t="s">
        <v>0</v>
      </c>
    </row>
    <row r="30" spans="1:4">
      <c r="B30" s="126" t="s">
        <v>11</v>
      </c>
    </row>
    <row r="31" spans="1:4">
      <c r="B31" s="20" t="s">
        <v>147</v>
      </c>
    </row>
    <row r="32" spans="1:4">
      <c r="B32" s="20" t="s">
        <v>148</v>
      </c>
    </row>
    <row r="33" spans="2:4">
      <c r="B33" s="20" t="s">
        <v>149</v>
      </c>
    </row>
    <row r="34" spans="2:4">
      <c r="B34" s="20" t="s">
        <v>150</v>
      </c>
    </row>
    <row r="35" spans="2:4">
      <c r="B35" s="20" t="s">
        <v>151</v>
      </c>
    </row>
    <row r="36" spans="2:4">
      <c r="B36" s="20" t="s">
        <v>144</v>
      </c>
    </row>
    <row r="37" spans="2:4">
      <c r="B37" s="20" t="s">
        <v>4</v>
      </c>
    </row>
    <row r="38" spans="2:4">
      <c r="B38" s="20" t="s">
        <v>145</v>
      </c>
    </row>
    <row r="39" spans="2:4">
      <c r="B39" s="127" t="s">
        <v>103</v>
      </c>
    </row>
    <row r="40" spans="2:4">
      <c r="B40" s="128" t="s">
        <v>55</v>
      </c>
      <c r="C40" s="129">
        <f>+SUM(C30:C39)</f>
        <v>0</v>
      </c>
      <c r="D40" s="129">
        <f>+SUM(D30:D39)</f>
        <v>0</v>
      </c>
    </row>
    <row r="41" spans="2:4">
      <c r="B41" s="126" t="s">
        <v>12</v>
      </c>
    </row>
    <row r="42" spans="2:4">
      <c r="B42" s="20" t="s">
        <v>152</v>
      </c>
    </row>
    <row r="43" spans="2:4">
      <c r="B43" s="20" t="s">
        <v>151</v>
      </c>
    </row>
    <row r="44" spans="2:4">
      <c r="B44" s="20" t="s">
        <v>153</v>
      </c>
    </row>
    <row r="45" spans="2:4">
      <c r="B45" s="20" t="s">
        <v>140</v>
      </c>
    </row>
    <row r="46" spans="2:4">
      <c r="B46" s="20" t="s">
        <v>154</v>
      </c>
    </row>
    <row r="47" spans="2:4">
      <c r="B47" s="20" t="s">
        <v>141</v>
      </c>
    </row>
    <row r="48" spans="2:4">
      <c r="B48" s="20" t="s">
        <v>143</v>
      </c>
    </row>
    <row r="49" spans="2:4">
      <c r="B49" s="20" t="s">
        <v>142</v>
      </c>
    </row>
    <row r="50" spans="2:4">
      <c r="B50" s="127" t="s">
        <v>103</v>
      </c>
    </row>
    <row r="51" spans="2:4">
      <c r="B51" s="128" t="s">
        <v>55</v>
      </c>
      <c r="C51" s="129">
        <f>+SUM(C41:C50)</f>
        <v>0</v>
      </c>
      <c r="D51" s="129">
        <f t="shared" ref="D51" si="0">+SUM(D41:D50)</f>
        <v>0</v>
      </c>
    </row>
    <row r="52" spans="2:4">
      <c r="B52" s="27" t="s">
        <v>2</v>
      </c>
      <c r="C52" s="107">
        <f>+C40+C51</f>
        <v>0</v>
      </c>
      <c r="D52" s="107">
        <f>+D40+D51</f>
        <v>0</v>
      </c>
    </row>
    <row r="54" spans="2:4">
      <c r="B54" s="33" t="s">
        <v>52</v>
      </c>
      <c r="C54" s="109" t="e">
        <f>+C52-#REF!</f>
        <v>#REF!</v>
      </c>
      <c r="D54" s="109" t="e">
        <f>+D52-#REF!</f>
        <v>#REF!</v>
      </c>
    </row>
  </sheetData>
  <sheetProtection password="DF8B" sheet="1" objects="1" scenarios="1"/>
  <mergeCells count="2">
    <mergeCell ref="B4:B6"/>
    <mergeCell ref="B27:B29"/>
  </mergeCells>
  <hyperlinks>
    <hyperlink ref="E1" location="EºRº!A1" display="Volver" xr:uid="{00000000-0004-0000-31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9">
    <tabColor theme="0" tint="-0.34998626667073579"/>
  </sheetPr>
  <dimension ref="A1:F35"/>
  <sheetViews>
    <sheetView showGridLines="0" workbookViewId="0">
      <selection activeCell="K38" sqref="K38"/>
    </sheetView>
  </sheetViews>
  <sheetFormatPr baseColWidth="10" defaultColWidth="11.46484375" defaultRowHeight="13.15"/>
  <cols>
    <col min="1" max="1" width="11.46484375" style="1"/>
    <col min="2" max="2" width="32.796875" style="1" customWidth="1"/>
    <col min="3" max="6" width="13" style="1" customWidth="1"/>
    <col min="7" max="16384" width="11.46484375" style="1"/>
  </cols>
  <sheetData>
    <row r="1" spans="1:6" ht="14.25">
      <c r="A1" t="s">
        <v>114</v>
      </c>
      <c r="F1" s="41" t="s">
        <v>127</v>
      </c>
    </row>
    <row r="4" spans="1:6">
      <c r="A4" s="1" t="s">
        <v>112</v>
      </c>
    </row>
    <row r="6" spans="1:6">
      <c r="B6" s="113"/>
      <c r="C6" s="334" t="s">
        <v>56</v>
      </c>
      <c r="D6" s="334"/>
      <c r="E6" s="334" t="s">
        <v>57</v>
      </c>
      <c r="F6" s="348"/>
    </row>
    <row r="7" spans="1:6">
      <c r="B7" s="130"/>
      <c r="C7" s="355" t="e">
        <f>+#REF!</f>
        <v>#REF!</v>
      </c>
      <c r="D7" s="355"/>
      <c r="E7" s="356" t="e">
        <f>+#REF!</f>
        <v>#REF!</v>
      </c>
      <c r="F7" s="356"/>
    </row>
    <row r="8" spans="1:6" ht="26.25">
      <c r="B8" s="114" t="s">
        <v>37</v>
      </c>
      <c r="C8" s="131" t="s">
        <v>115</v>
      </c>
      <c r="D8" s="5" t="s">
        <v>0</v>
      </c>
      <c r="E8" s="131" t="s">
        <v>115</v>
      </c>
      <c r="F8" s="6" t="s">
        <v>0</v>
      </c>
    </row>
    <row r="9" spans="1:6">
      <c r="B9" s="1" t="s">
        <v>155</v>
      </c>
    </row>
    <row r="10" spans="1:6">
      <c r="B10" s="1" t="s">
        <v>156</v>
      </c>
    </row>
    <row r="11" spans="1:6">
      <c r="B11" s="1" t="s">
        <v>162</v>
      </c>
    </row>
    <row r="12" spans="1:6">
      <c r="B12" s="1" t="s">
        <v>163</v>
      </c>
    </row>
    <row r="13" spans="1:6">
      <c r="B13" s="1" t="s">
        <v>164</v>
      </c>
    </row>
    <row r="14" spans="1:6">
      <c r="B14" s="1" t="s">
        <v>103</v>
      </c>
    </row>
    <row r="15" spans="1:6">
      <c r="B15" s="1" t="s">
        <v>103</v>
      </c>
    </row>
    <row r="16" spans="1:6">
      <c r="B16" s="1" t="s">
        <v>157</v>
      </c>
    </row>
    <row r="17" spans="1:6">
      <c r="B17" s="7" t="s">
        <v>2</v>
      </c>
      <c r="C17" s="8"/>
      <c r="D17" s="8">
        <f>+SUM(D9:D16)</f>
        <v>0</v>
      </c>
      <c r="E17" s="8"/>
      <c r="F17" s="8">
        <f>+SUM(F9:F16)</f>
        <v>0</v>
      </c>
    </row>
    <row r="19" spans="1:6">
      <c r="B19" s="33" t="s">
        <v>52</v>
      </c>
      <c r="C19" s="11"/>
      <c r="D19" s="109" t="e">
        <f>+D17-#REF!</f>
        <v>#REF!</v>
      </c>
      <c r="E19" s="11"/>
      <c r="F19" s="110" t="e">
        <f>+F17-#REF!</f>
        <v>#REF!</v>
      </c>
    </row>
    <row r="22" spans="1:6">
      <c r="A22" s="1" t="s">
        <v>116</v>
      </c>
    </row>
    <row r="23" spans="1:6">
      <c r="B23" s="113"/>
      <c r="C23" s="334" t="s">
        <v>56</v>
      </c>
      <c r="D23" s="334"/>
      <c r="E23" s="334" t="s">
        <v>57</v>
      </c>
      <c r="F23" s="348"/>
    </row>
    <row r="24" spans="1:6">
      <c r="B24" s="130"/>
      <c r="C24" s="355" t="e">
        <f>+#REF!</f>
        <v>#REF!</v>
      </c>
      <c r="D24" s="355"/>
      <c r="E24" s="356" t="e">
        <f>+#REF!</f>
        <v>#REF!</v>
      </c>
      <c r="F24" s="356"/>
    </row>
    <row r="25" spans="1:6" ht="26.25">
      <c r="B25" s="114" t="s">
        <v>37</v>
      </c>
      <c r="C25" s="131" t="s">
        <v>115</v>
      </c>
      <c r="D25" s="5" t="s">
        <v>0</v>
      </c>
      <c r="E25" s="131" t="s">
        <v>115</v>
      </c>
      <c r="F25" s="6" t="s">
        <v>0</v>
      </c>
    </row>
    <row r="33" spans="2:6">
      <c r="B33" s="7" t="s">
        <v>2</v>
      </c>
      <c r="C33" s="8"/>
      <c r="D33" s="8">
        <f>+SUM(D26:D32)</f>
        <v>0</v>
      </c>
      <c r="E33" s="8"/>
      <c r="F33" s="8">
        <f>+SUM(F26:F32)</f>
        <v>0</v>
      </c>
    </row>
    <row r="35" spans="2:6">
      <c r="B35" s="33" t="s">
        <v>52</v>
      </c>
      <c r="C35" s="11"/>
      <c r="D35" s="109" t="e">
        <f>+D33-#REF!</f>
        <v>#REF!</v>
      </c>
      <c r="E35" s="11"/>
      <c r="F35" s="110" t="e">
        <f>+F33-#REF!</f>
        <v>#REF!</v>
      </c>
    </row>
  </sheetData>
  <sheetProtection password="DF8B" sheet="1" objects="1" scenarios="1"/>
  <mergeCells count="8">
    <mergeCell ref="C24:D24"/>
    <mergeCell ref="E24:F24"/>
    <mergeCell ref="C6:D6"/>
    <mergeCell ref="C7:D7"/>
    <mergeCell ref="E6:F6"/>
    <mergeCell ref="E7:F7"/>
    <mergeCell ref="C23:D23"/>
    <mergeCell ref="E23:F23"/>
  </mergeCells>
  <hyperlinks>
    <hyperlink ref="F1" location="EºRº!A1" display="Volver" xr:uid="{00000000-0004-0000-32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0">
    <tabColor theme="0" tint="-0.34998626667073579"/>
  </sheetPr>
  <dimension ref="A1:H15"/>
  <sheetViews>
    <sheetView showGridLines="0" workbookViewId="0">
      <selection activeCell="F6" sqref="F6"/>
    </sheetView>
  </sheetViews>
  <sheetFormatPr baseColWidth="10" defaultColWidth="11.46484375" defaultRowHeight="13.15"/>
  <cols>
    <col min="1" max="1" width="11.46484375" style="1"/>
    <col min="2" max="2" width="32.796875" style="1" customWidth="1"/>
    <col min="3" max="8" width="13" style="1" customWidth="1"/>
    <col min="9" max="16384" width="11.46484375" style="1"/>
  </cols>
  <sheetData>
    <row r="1" spans="1:8" ht="14.25">
      <c r="A1" t="s">
        <v>117</v>
      </c>
      <c r="H1" s="41" t="s">
        <v>127</v>
      </c>
    </row>
    <row r="4" spans="1:8" ht="15" customHeight="1">
      <c r="B4" s="22"/>
      <c r="C4" s="335" t="s">
        <v>56</v>
      </c>
      <c r="D4" s="334"/>
      <c r="E4" s="348"/>
      <c r="F4" s="334" t="s">
        <v>57</v>
      </c>
      <c r="G4" s="334"/>
      <c r="H4" s="348"/>
    </row>
    <row r="5" spans="1:8" ht="15" customHeight="1">
      <c r="B5" s="23"/>
      <c r="C5" s="360" t="e">
        <f>+#REF!</f>
        <v>#REF!</v>
      </c>
      <c r="D5" s="361"/>
      <c r="E5" s="362"/>
      <c r="F5" s="361" t="e">
        <f>+#REF!</f>
        <v>#REF!</v>
      </c>
      <c r="G5" s="361"/>
      <c r="H5" s="362"/>
    </row>
    <row r="6" spans="1:8" ht="26.25">
      <c r="B6" s="23"/>
      <c r="C6" s="132" t="s">
        <v>118</v>
      </c>
      <c r="D6" s="132" t="s">
        <v>119</v>
      </c>
      <c r="E6" s="133" t="s">
        <v>2</v>
      </c>
      <c r="F6" s="132" t="s">
        <v>118</v>
      </c>
      <c r="G6" s="132" t="s">
        <v>119</v>
      </c>
      <c r="H6" s="133" t="s">
        <v>2</v>
      </c>
    </row>
    <row r="7" spans="1:8">
      <c r="B7" s="24"/>
      <c r="C7" s="131" t="s">
        <v>0</v>
      </c>
      <c r="D7" s="131" t="s">
        <v>0</v>
      </c>
      <c r="E7" s="134" t="s">
        <v>0</v>
      </c>
      <c r="F7" s="131" t="s">
        <v>0</v>
      </c>
      <c r="G7" s="131" t="s">
        <v>0</v>
      </c>
      <c r="H7" s="134" t="s">
        <v>0</v>
      </c>
    </row>
    <row r="8" spans="1:8">
      <c r="B8" s="1" t="s">
        <v>6</v>
      </c>
      <c r="E8" s="1">
        <f>+SUM(C8:D8)</f>
        <v>0</v>
      </c>
      <c r="H8" s="1">
        <f>+SUM(F8:G8)</f>
        <v>0</v>
      </c>
    </row>
    <row r="9" spans="1:8">
      <c r="B9" s="1" t="s">
        <v>7</v>
      </c>
      <c r="E9" s="1">
        <f t="shared" ref="E9:E12" si="0">+SUM(C9:D9)</f>
        <v>0</v>
      </c>
      <c r="H9" s="1">
        <f t="shared" ref="H9:H12" si="1">+SUM(F9:G9)</f>
        <v>0</v>
      </c>
    </row>
    <row r="10" spans="1:8">
      <c r="B10" s="1" t="s">
        <v>94</v>
      </c>
      <c r="E10" s="1">
        <f t="shared" si="0"/>
        <v>0</v>
      </c>
      <c r="H10" s="1">
        <f t="shared" si="1"/>
        <v>0</v>
      </c>
    </row>
    <row r="11" spans="1:8">
      <c r="B11" s="1" t="s">
        <v>97</v>
      </c>
      <c r="E11" s="1">
        <f t="shared" si="0"/>
        <v>0</v>
      </c>
      <c r="H11" s="1">
        <f t="shared" si="1"/>
        <v>0</v>
      </c>
    </row>
    <row r="12" spans="1:8">
      <c r="B12" s="1" t="s">
        <v>98</v>
      </c>
      <c r="E12" s="1">
        <f t="shared" si="0"/>
        <v>0</v>
      </c>
      <c r="H12" s="1">
        <f t="shared" si="1"/>
        <v>0</v>
      </c>
    </row>
    <row r="13" spans="1:8">
      <c r="B13" s="7" t="s">
        <v>43</v>
      </c>
      <c r="C13" s="8">
        <f>+SUM(C8:C12)</f>
        <v>0</v>
      </c>
      <c r="D13" s="8">
        <f t="shared" ref="D13:H13" si="2">+SUM(D8:D12)</f>
        <v>0</v>
      </c>
      <c r="E13" s="13">
        <f t="shared" si="2"/>
        <v>0</v>
      </c>
      <c r="F13" s="8">
        <f t="shared" si="2"/>
        <v>0</v>
      </c>
      <c r="G13" s="8">
        <f t="shared" si="2"/>
        <v>0</v>
      </c>
      <c r="H13" s="13">
        <f t="shared" si="2"/>
        <v>0</v>
      </c>
    </row>
    <row r="15" spans="1:8">
      <c r="B15" s="37" t="s">
        <v>52</v>
      </c>
      <c r="C15" s="14"/>
      <c r="D15" s="14"/>
      <c r="E15" s="14" t="e">
        <f>+E13-#REF!</f>
        <v>#REF!</v>
      </c>
      <c r="F15" s="14"/>
      <c r="G15" s="14"/>
      <c r="H15" s="14" t="e">
        <f>+H13-#REF!</f>
        <v>#REF!</v>
      </c>
    </row>
  </sheetData>
  <sheetProtection password="DF8B" sheet="1" objects="1" scenarios="1"/>
  <mergeCells count="4">
    <mergeCell ref="C4:E4"/>
    <mergeCell ref="C5:E5"/>
    <mergeCell ref="F4:H4"/>
    <mergeCell ref="F5:H5"/>
  </mergeCells>
  <hyperlinks>
    <hyperlink ref="H1" location="EºRº!A1" display="Volver" xr:uid="{00000000-0004-0000-33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8"/>
  <dimension ref="A1:E33"/>
  <sheetViews>
    <sheetView showGridLines="0" workbookViewId="0">
      <selection activeCell="K20" sqref="K20"/>
    </sheetView>
  </sheetViews>
  <sheetFormatPr baseColWidth="10" defaultRowHeight="14.25"/>
  <cols>
    <col min="2" max="2" width="32.53125" customWidth="1"/>
    <col min="3" max="3" width="23.53125" customWidth="1"/>
    <col min="4" max="4" width="23.19921875" customWidth="1"/>
    <col min="5" max="5" width="8.19921875" customWidth="1"/>
  </cols>
  <sheetData>
    <row r="1" spans="1:5">
      <c r="A1" t="s">
        <v>120</v>
      </c>
      <c r="B1" s="1"/>
      <c r="C1" s="1"/>
      <c r="D1" s="41" t="s">
        <v>127</v>
      </c>
      <c r="E1" s="1"/>
    </row>
    <row r="2" spans="1:5">
      <c r="A2" s="1"/>
      <c r="B2" s="1"/>
      <c r="C2" s="1"/>
      <c r="D2" s="1"/>
      <c r="E2" s="1"/>
    </row>
    <row r="3" spans="1:5">
      <c r="A3" s="1" t="s">
        <v>121</v>
      </c>
      <c r="B3" s="1"/>
      <c r="C3" s="1"/>
      <c r="D3" s="1"/>
      <c r="E3" s="1"/>
    </row>
    <row r="4" spans="1:5">
      <c r="A4" s="1"/>
      <c r="B4" s="1"/>
      <c r="C4" s="1"/>
      <c r="D4" s="1"/>
      <c r="E4" s="1"/>
    </row>
    <row r="5" spans="1:5">
      <c r="A5" s="1"/>
      <c r="B5" s="1"/>
      <c r="C5" s="1"/>
      <c r="D5" s="1"/>
      <c r="E5" s="1"/>
    </row>
    <row r="6" spans="1:5">
      <c r="A6" s="1"/>
      <c r="B6" s="357" t="s">
        <v>122</v>
      </c>
      <c r="C6" s="48" t="s">
        <v>56</v>
      </c>
      <c r="D6" s="49" t="s">
        <v>57</v>
      </c>
      <c r="E6" s="1"/>
    </row>
    <row r="7" spans="1:5">
      <c r="A7" s="1"/>
      <c r="B7" s="358"/>
      <c r="C7" s="50" t="e">
        <f>+#REF!</f>
        <v>#REF!</v>
      </c>
      <c r="D7" s="51" t="e">
        <f>+#REF!</f>
        <v>#REF!</v>
      </c>
      <c r="E7" s="1"/>
    </row>
    <row r="8" spans="1:5">
      <c r="A8" s="1"/>
      <c r="B8" s="359"/>
      <c r="C8" s="5" t="s">
        <v>0</v>
      </c>
      <c r="D8" s="6" t="s">
        <v>0</v>
      </c>
      <c r="E8" s="1"/>
    </row>
    <row r="9" spans="1:5">
      <c r="A9" s="1"/>
      <c r="B9" s="20"/>
      <c r="C9" s="20"/>
      <c r="D9" s="20"/>
      <c r="E9" s="1"/>
    </row>
    <row r="10" spans="1:5">
      <c r="A10" s="1"/>
      <c r="B10" s="20"/>
      <c r="C10" s="20"/>
      <c r="D10" s="20"/>
      <c r="E10" s="1"/>
    </row>
    <row r="11" spans="1:5">
      <c r="A11" s="1"/>
      <c r="B11" s="20"/>
      <c r="C11" s="20"/>
      <c r="D11" s="20"/>
      <c r="E11" s="1"/>
    </row>
    <row r="12" spans="1:5">
      <c r="A12" s="1"/>
      <c r="B12" s="20"/>
      <c r="C12" s="20"/>
      <c r="D12" s="20"/>
      <c r="E12" s="1"/>
    </row>
    <row r="13" spans="1:5">
      <c r="A13" s="1"/>
      <c r="B13" s="20"/>
      <c r="C13" s="20"/>
      <c r="D13" s="20"/>
      <c r="E13" s="1"/>
    </row>
    <row r="14" spans="1:5">
      <c r="A14" s="1"/>
      <c r="B14" s="27" t="s">
        <v>2</v>
      </c>
      <c r="C14" s="107">
        <f>SUM(C9:C13)</f>
        <v>0</v>
      </c>
      <c r="D14" s="107">
        <f>SUM(D9:D13)</f>
        <v>0</v>
      </c>
      <c r="E14" s="1"/>
    </row>
    <row r="15" spans="1:5">
      <c r="A15" s="1"/>
      <c r="B15" s="1"/>
      <c r="C15" s="1"/>
      <c r="D15" s="1"/>
      <c r="E15" s="1"/>
    </row>
    <row r="16" spans="1:5">
      <c r="A16" s="1"/>
      <c r="B16" s="37" t="s">
        <v>52</v>
      </c>
      <c r="C16" s="14" t="e">
        <f>+C14-#REF!</f>
        <v>#REF!</v>
      </c>
      <c r="D16" s="14" t="e">
        <f>+D14-#REF!</f>
        <v>#REF!</v>
      </c>
      <c r="E16" s="1"/>
    </row>
    <row r="17" spans="1:5">
      <c r="A17" s="1"/>
      <c r="B17" s="1"/>
      <c r="C17" s="1"/>
      <c r="D17" s="1"/>
      <c r="E17" s="1"/>
    </row>
    <row r="18" spans="1:5">
      <c r="A18" s="1"/>
      <c r="B18" s="1"/>
      <c r="C18" s="1"/>
      <c r="D18" s="1"/>
      <c r="E18" s="1"/>
    </row>
    <row r="19" spans="1:5">
      <c r="A19" s="1" t="s">
        <v>123</v>
      </c>
      <c r="B19" s="1"/>
      <c r="C19" s="1"/>
      <c r="D19" s="1"/>
      <c r="E19" s="1"/>
    </row>
    <row r="20" spans="1:5">
      <c r="A20" s="1"/>
      <c r="B20" s="1"/>
      <c r="C20" s="1"/>
      <c r="D20" s="1"/>
      <c r="E20" s="1"/>
    </row>
    <row r="21" spans="1:5">
      <c r="A21" s="1"/>
      <c r="B21" s="357" t="s">
        <v>124</v>
      </c>
      <c r="C21" s="48" t="s">
        <v>56</v>
      </c>
      <c r="D21" s="49" t="s">
        <v>57</v>
      </c>
      <c r="E21" s="1"/>
    </row>
    <row r="22" spans="1:5">
      <c r="A22" s="1"/>
      <c r="B22" s="358"/>
      <c r="C22" s="50" t="e">
        <f>+C7</f>
        <v>#REF!</v>
      </c>
      <c r="D22" s="51" t="e">
        <f>+D7</f>
        <v>#REF!</v>
      </c>
      <c r="E22" s="1"/>
    </row>
    <row r="23" spans="1:5">
      <c r="A23" s="1"/>
      <c r="B23" s="359"/>
      <c r="C23" s="5" t="s">
        <v>0</v>
      </c>
      <c r="D23" s="6" t="s">
        <v>0</v>
      </c>
      <c r="E23" s="1"/>
    </row>
    <row r="24" spans="1:5">
      <c r="A24" s="1"/>
      <c r="B24" s="20"/>
      <c r="C24" s="20"/>
      <c r="D24" s="20"/>
      <c r="E24" s="1"/>
    </row>
    <row r="25" spans="1:5">
      <c r="A25" s="1"/>
      <c r="B25" s="20"/>
      <c r="C25" s="20"/>
      <c r="D25" s="20"/>
      <c r="E25" s="1"/>
    </row>
    <row r="26" spans="1:5">
      <c r="A26" s="1"/>
      <c r="B26" s="20"/>
      <c r="C26" s="20"/>
      <c r="D26" s="20"/>
      <c r="E26" s="1"/>
    </row>
    <row r="27" spans="1:5">
      <c r="A27" s="1"/>
      <c r="B27" s="20"/>
      <c r="C27" s="20"/>
      <c r="D27" s="20"/>
      <c r="E27" s="1"/>
    </row>
    <row r="28" spans="1:5">
      <c r="A28" s="1"/>
      <c r="B28" s="20"/>
      <c r="C28" s="20"/>
      <c r="D28" s="20"/>
      <c r="E28" s="1"/>
    </row>
    <row r="29" spans="1:5">
      <c r="A29" s="1"/>
      <c r="B29" s="27" t="s">
        <v>2</v>
      </c>
      <c r="C29" s="107">
        <f>SUM(C24:C28)</f>
        <v>0</v>
      </c>
      <c r="D29" s="107">
        <f>SUM(D24:D28)</f>
        <v>0</v>
      </c>
      <c r="E29" s="1"/>
    </row>
    <row r="30" spans="1:5">
      <c r="A30" s="1"/>
      <c r="B30" s="1"/>
      <c r="C30" s="1"/>
      <c r="D30" s="1"/>
      <c r="E30" s="1"/>
    </row>
    <row r="31" spans="1:5">
      <c r="A31" s="1"/>
      <c r="B31" s="37" t="s">
        <v>52</v>
      </c>
      <c r="C31" s="14" t="e">
        <f>+C29-#REF!</f>
        <v>#REF!</v>
      </c>
      <c r="D31" s="15" t="e">
        <f>+D29-#REF!</f>
        <v>#REF!</v>
      </c>
      <c r="E31" s="1"/>
    </row>
    <row r="32" spans="1:5">
      <c r="A32" s="1"/>
      <c r="B32" s="1"/>
      <c r="C32" s="1"/>
      <c r="D32" s="1"/>
      <c r="E32" s="1"/>
    </row>
    <row r="33" spans="1:5">
      <c r="A33" s="1"/>
      <c r="B33" s="1"/>
      <c r="C33" s="1"/>
      <c r="D33" s="1"/>
      <c r="E33" s="1"/>
    </row>
  </sheetData>
  <sheetProtection password="DF8B" sheet="1" objects="1" scenarios="1"/>
  <mergeCells count="2">
    <mergeCell ref="B6:B8"/>
    <mergeCell ref="B21:B23"/>
  </mergeCells>
  <hyperlinks>
    <hyperlink ref="D1" location="EºRº!A1" display="Volver" xr:uid="{00000000-0004-0000-34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dimension ref="A1:F17"/>
  <sheetViews>
    <sheetView showGridLines="0" workbookViewId="0">
      <selection activeCell="F18" sqref="F18"/>
    </sheetView>
  </sheetViews>
  <sheetFormatPr baseColWidth="10" defaultRowHeight="14.25"/>
  <cols>
    <col min="2" max="2" width="36.53125" customWidth="1"/>
    <col min="3" max="3" width="18" customWidth="1"/>
    <col min="4" max="4" width="19" customWidth="1"/>
  </cols>
  <sheetData>
    <row r="1" spans="1:6">
      <c r="A1" t="s">
        <v>125</v>
      </c>
      <c r="B1" s="1"/>
      <c r="C1" s="1"/>
      <c r="D1" s="1"/>
      <c r="E1" s="41" t="s">
        <v>127</v>
      </c>
      <c r="F1" s="1"/>
    </row>
    <row r="2" spans="1:6">
      <c r="A2" s="1" t="s">
        <v>128</v>
      </c>
      <c r="B2" s="1"/>
      <c r="C2" s="1"/>
      <c r="D2" s="1"/>
      <c r="E2" s="1"/>
      <c r="F2" s="1"/>
    </row>
    <row r="3" spans="1:6">
      <c r="A3" s="1"/>
      <c r="B3" s="39"/>
      <c r="C3" s="48" t="s">
        <v>56</v>
      </c>
      <c r="D3" s="49" t="s">
        <v>57</v>
      </c>
      <c r="E3" s="1"/>
      <c r="F3" s="1"/>
    </row>
    <row r="4" spans="1:6">
      <c r="A4" s="1"/>
      <c r="B4" s="38" t="s">
        <v>126</v>
      </c>
      <c r="C4" s="50" t="e">
        <f>+#REF!</f>
        <v>#REF!</v>
      </c>
      <c r="D4" s="51" t="e">
        <f>+#REF!</f>
        <v>#REF!</v>
      </c>
      <c r="E4" s="1"/>
      <c r="F4" s="1"/>
    </row>
    <row r="5" spans="1:6">
      <c r="A5" s="1"/>
      <c r="B5" s="40"/>
      <c r="C5" s="5" t="s">
        <v>0</v>
      </c>
      <c r="D5" s="6" t="s">
        <v>0</v>
      </c>
      <c r="E5" s="1"/>
      <c r="F5" s="1"/>
    </row>
    <row r="6" spans="1:6">
      <c r="A6" s="1"/>
      <c r="B6" s="1" t="s">
        <v>6</v>
      </c>
      <c r="C6" s="1"/>
      <c r="D6" s="1"/>
      <c r="E6" s="1"/>
      <c r="F6" s="1"/>
    </row>
    <row r="7" spans="1:6">
      <c r="A7" s="1"/>
      <c r="B7" s="1" t="s">
        <v>7</v>
      </c>
      <c r="C7" s="1"/>
      <c r="D7" s="1"/>
      <c r="E7" s="1"/>
      <c r="F7" s="1"/>
    </row>
    <row r="8" spans="1:6">
      <c r="A8" s="1"/>
      <c r="B8" s="1" t="s">
        <v>94</v>
      </c>
      <c r="C8" s="1"/>
      <c r="D8" s="1"/>
      <c r="E8" s="1"/>
      <c r="F8" s="1"/>
    </row>
    <row r="9" spans="1:6">
      <c r="A9" s="1"/>
      <c r="B9" s="1" t="s">
        <v>97</v>
      </c>
      <c r="C9" s="1"/>
      <c r="D9" s="1"/>
      <c r="E9" s="1"/>
      <c r="F9" s="1"/>
    </row>
    <row r="10" spans="1:6">
      <c r="A10" s="1"/>
      <c r="B10" s="1" t="s">
        <v>98</v>
      </c>
      <c r="C10" s="1"/>
      <c r="D10" s="1"/>
      <c r="E10" s="1"/>
      <c r="F10" s="1"/>
    </row>
    <row r="11" spans="1:6">
      <c r="A11" s="1"/>
      <c r="B11" s="1"/>
      <c r="C11" s="1"/>
      <c r="D11" s="1"/>
      <c r="E11" s="1"/>
      <c r="F11" s="1"/>
    </row>
    <row r="12" spans="1:6">
      <c r="A12" s="1"/>
      <c r="B12" s="7" t="s">
        <v>43</v>
      </c>
      <c r="C12" s="8">
        <f>+SUM(C6:C11)</f>
        <v>0</v>
      </c>
      <c r="D12" s="8">
        <f>+SUM(D6:D11)</f>
        <v>0</v>
      </c>
      <c r="E12" s="1"/>
      <c r="F12" s="1"/>
    </row>
    <row r="13" spans="1:6">
      <c r="A13" s="1"/>
      <c r="B13" s="1"/>
      <c r="C13" s="1"/>
      <c r="D13" s="1"/>
      <c r="E13" s="1"/>
      <c r="F13" s="1"/>
    </row>
    <row r="14" spans="1:6">
      <c r="A14" s="1"/>
      <c r="B14" s="10" t="s">
        <v>62</v>
      </c>
      <c r="C14" s="14" t="e">
        <f>+C12-#REF!</f>
        <v>#REF!</v>
      </c>
      <c r="D14" s="14" t="e">
        <f>+D12-#REF!</f>
        <v>#REF!</v>
      </c>
      <c r="E14" s="1"/>
      <c r="F14" s="1"/>
    </row>
    <row r="15" spans="1:6">
      <c r="A15" s="1"/>
      <c r="B15" s="1"/>
      <c r="C15" s="1"/>
      <c r="D15" s="1"/>
      <c r="E15" s="1"/>
      <c r="F15" s="1"/>
    </row>
    <row r="16" spans="1:6">
      <c r="A16" s="1"/>
      <c r="B16" s="1"/>
      <c r="C16" s="1"/>
      <c r="D16" s="1"/>
      <c r="E16" s="1"/>
      <c r="F16" s="1"/>
    </row>
    <row r="17" spans="1:6">
      <c r="A17" s="1"/>
      <c r="B17" s="1"/>
      <c r="C17" s="1"/>
      <c r="D17" s="1"/>
      <c r="E17" s="1"/>
      <c r="F17" s="1"/>
    </row>
  </sheetData>
  <sheetProtection password="DF8B" sheet="1" objects="1" scenarios="1"/>
  <hyperlinks>
    <hyperlink ref="E1" location="'EºFLUJO EF'!A1" display="Volver" xr:uid="{00000000-0004-0000-4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tint="-0.249977111117893"/>
    <pageSetUpPr fitToPage="1"/>
  </sheetPr>
  <dimension ref="A1:H20"/>
  <sheetViews>
    <sheetView showGridLines="0" workbookViewId="0">
      <selection activeCell="B27" sqref="B27"/>
    </sheetView>
  </sheetViews>
  <sheetFormatPr baseColWidth="10" defaultColWidth="11.46484375" defaultRowHeight="11.65"/>
  <cols>
    <col min="1" max="1" width="11.46484375" style="20"/>
    <col min="2" max="2" width="33.19921875" style="20" customWidth="1"/>
    <col min="3" max="5" width="13.53125" style="20" customWidth="1"/>
    <col min="6" max="6" width="11.53125" style="20" bestFit="1" customWidth="1"/>
    <col min="7" max="7" width="12.796875" style="20" bestFit="1" customWidth="1"/>
    <col min="8" max="8" width="11.53125" style="20" bestFit="1" customWidth="1"/>
    <col min="9" max="16384" width="11.46484375" style="20"/>
  </cols>
  <sheetData>
    <row r="1" spans="1:8" ht="14.25">
      <c r="A1" s="57" t="s">
        <v>18</v>
      </c>
      <c r="B1" s="67"/>
      <c r="C1" s="67"/>
      <c r="D1" s="67"/>
      <c r="E1" s="58" t="s">
        <v>127</v>
      </c>
      <c r="F1" s="67"/>
      <c r="G1" s="67"/>
      <c r="H1" s="67"/>
    </row>
    <row r="2" spans="1:8">
      <c r="A2" s="67"/>
      <c r="B2" s="67"/>
      <c r="C2" s="67"/>
      <c r="D2" s="67"/>
      <c r="E2" s="67"/>
      <c r="F2" s="67"/>
      <c r="G2" s="67"/>
      <c r="H2" s="67"/>
    </row>
    <row r="3" spans="1:8">
      <c r="A3" s="67"/>
      <c r="B3" s="67"/>
      <c r="C3" s="27"/>
      <c r="D3" s="68" t="e">
        <f>+#REF!</f>
        <v>#REF!</v>
      </c>
      <c r="E3" s="28"/>
      <c r="F3" s="27"/>
      <c r="G3" s="68" t="e">
        <f>+#REF!</f>
        <v>#REF!</v>
      </c>
      <c r="H3" s="28"/>
    </row>
    <row r="4" spans="1:8" ht="23.25">
      <c r="A4" s="67"/>
      <c r="B4" s="69" t="s">
        <v>53</v>
      </c>
      <c r="C4" s="70" t="s">
        <v>16</v>
      </c>
      <c r="D4" s="70" t="s">
        <v>17</v>
      </c>
      <c r="E4" s="71" t="s">
        <v>15</v>
      </c>
      <c r="F4" s="70" t="s">
        <v>16</v>
      </c>
      <c r="G4" s="70" t="s">
        <v>17</v>
      </c>
      <c r="H4" s="71" t="s">
        <v>15</v>
      </c>
    </row>
    <row r="5" spans="1:8">
      <c r="A5" s="67"/>
      <c r="B5" s="72"/>
      <c r="C5" s="73" t="s">
        <v>0</v>
      </c>
      <c r="D5" s="73" t="s">
        <v>0</v>
      </c>
      <c r="E5" s="74" t="s">
        <v>0</v>
      </c>
      <c r="F5" s="73" t="s">
        <v>0</v>
      </c>
      <c r="G5" s="73" t="s">
        <v>0</v>
      </c>
      <c r="H5" s="74" t="s">
        <v>0</v>
      </c>
    </row>
    <row r="6" spans="1:8">
      <c r="A6" s="67"/>
      <c r="B6" s="75" t="s">
        <v>11</v>
      </c>
      <c r="C6" s="67"/>
      <c r="D6" s="67"/>
      <c r="E6" s="67"/>
      <c r="F6" s="67"/>
      <c r="G6" s="67"/>
      <c r="H6" s="67"/>
    </row>
    <row r="7" spans="1:8">
      <c r="A7" s="67"/>
      <c r="B7" s="67" t="s">
        <v>6</v>
      </c>
      <c r="C7" s="67"/>
      <c r="D7" s="67"/>
      <c r="E7" s="67">
        <f>+SUM(C7:D7)</f>
        <v>0</v>
      </c>
      <c r="F7" s="67"/>
      <c r="G7" s="67"/>
      <c r="H7" s="67">
        <f>+SUM(F7:G7)</f>
        <v>0</v>
      </c>
    </row>
    <row r="8" spans="1:8">
      <c r="A8" s="67"/>
      <c r="B8" s="67" t="s">
        <v>7</v>
      </c>
      <c r="C8" s="67"/>
      <c r="D8" s="67"/>
      <c r="E8" s="67">
        <f t="shared" ref="E8:E10" si="0">+SUM(C8:D8)</f>
        <v>0</v>
      </c>
      <c r="F8" s="67"/>
      <c r="G8" s="67"/>
      <c r="H8" s="67">
        <f t="shared" ref="H8:H10" si="1">+SUM(F8:G8)</f>
        <v>0</v>
      </c>
    </row>
    <row r="9" spans="1:8">
      <c r="A9" s="67"/>
      <c r="B9" s="67" t="s">
        <v>8</v>
      </c>
      <c r="C9" s="67"/>
      <c r="D9" s="67"/>
      <c r="E9" s="67">
        <f t="shared" si="0"/>
        <v>0</v>
      </c>
      <c r="F9" s="67"/>
      <c r="G9" s="67"/>
      <c r="H9" s="67">
        <f t="shared" si="1"/>
        <v>0</v>
      </c>
    </row>
    <row r="10" spans="1:8">
      <c r="A10" s="67"/>
      <c r="B10" s="67" t="s">
        <v>9</v>
      </c>
      <c r="C10" s="67"/>
      <c r="D10" s="67"/>
      <c r="E10" s="67">
        <f t="shared" si="0"/>
        <v>0</v>
      </c>
      <c r="F10" s="67"/>
      <c r="G10" s="67"/>
      <c r="H10" s="67">
        <f t="shared" si="1"/>
        <v>0</v>
      </c>
    </row>
    <row r="11" spans="1:8">
      <c r="A11" s="67"/>
      <c r="B11" s="27" t="s">
        <v>10</v>
      </c>
      <c r="C11" s="76">
        <f>+SUM(C7:C10)</f>
        <v>0</v>
      </c>
      <c r="D11" s="76">
        <f t="shared" ref="D11:E11" si="2">+SUM(D7:D10)</f>
        <v>0</v>
      </c>
      <c r="E11" s="77">
        <f t="shared" si="2"/>
        <v>0</v>
      </c>
      <c r="F11" s="76">
        <f>+SUM(F7:F10)</f>
        <v>0</v>
      </c>
      <c r="G11" s="76">
        <f t="shared" ref="G11" si="3">+SUM(G7:G10)</f>
        <v>0</v>
      </c>
      <c r="H11" s="77">
        <f t="shared" ref="H11" si="4">+SUM(H7:H10)</f>
        <v>0</v>
      </c>
    </row>
    <row r="12" spans="1:8">
      <c r="A12" s="67"/>
      <c r="B12" s="75" t="s">
        <v>12</v>
      </c>
      <c r="C12" s="67"/>
      <c r="D12" s="67"/>
      <c r="E12" s="67"/>
      <c r="F12" s="67"/>
      <c r="G12" s="67"/>
      <c r="H12" s="67"/>
    </row>
    <row r="13" spans="1:8">
      <c r="A13" s="67"/>
      <c r="B13" s="67" t="s">
        <v>6</v>
      </c>
      <c r="C13" s="67"/>
      <c r="D13" s="67"/>
      <c r="E13" s="67">
        <f>+SUM(C13:D13)</f>
        <v>0</v>
      </c>
      <c r="F13" s="67"/>
      <c r="G13" s="67"/>
      <c r="H13" s="67">
        <f>+SUM(F13:G13)</f>
        <v>0</v>
      </c>
    </row>
    <row r="14" spans="1:8">
      <c r="A14" s="67"/>
      <c r="B14" s="67" t="s">
        <v>7</v>
      </c>
      <c r="C14" s="67"/>
      <c r="D14" s="67"/>
      <c r="E14" s="67">
        <f t="shared" ref="E14:E16" si="5">+SUM(C14:D14)</f>
        <v>0</v>
      </c>
      <c r="F14" s="67"/>
      <c r="G14" s="67"/>
      <c r="H14" s="67">
        <f t="shared" ref="H14:H16" si="6">+SUM(F14:G14)</f>
        <v>0</v>
      </c>
    </row>
    <row r="15" spans="1:8">
      <c r="A15" s="67"/>
      <c r="B15" s="67" t="s">
        <v>8</v>
      </c>
      <c r="C15" s="67"/>
      <c r="D15" s="67"/>
      <c r="E15" s="67">
        <f t="shared" si="5"/>
        <v>0</v>
      </c>
      <c r="F15" s="67"/>
      <c r="G15" s="67"/>
      <c r="H15" s="67">
        <f t="shared" si="6"/>
        <v>0</v>
      </c>
    </row>
    <row r="16" spans="1:8">
      <c r="A16" s="67"/>
      <c r="B16" s="67" t="s">
        <v>9</v>
      </c>
      <c r="C16" s="67"/>
      <c r="D16" s="67"/>
      <c r="E16" s="67">
        <f t="shared" si="5"/>
        <v>0</v>
      </c>
      <c r="F16" s="67"/>
      <c r="G16" s="67"/>
      <c r="H16" s="67">
        <f t="shared" si="6"/>
        <v>0</v>
      </c>
    </row>
    <row r="17" spans="1:8">
      <c r="A17" s="67"/>
      <c r="B17" s="27" t="s">
        <v>13</v>
      </c>
      <c r="C17" s="76">
        <f>+SUM(C13:C16)</f>
        <v>0</v>
      </c>
      <c r="D17" s="76">
        <f t="shared" ref="D17" si="7">+SUM(D13:D16)</f>
        <v>0</v>
      </c>
      <c r="E17" s="77">
        <f t="shared" ref="E17" si="8">+SUM(E13:E16)</f>
        <v>0</v>
      </c>
      <c r="F17" s="76">
        <f>+SUM(F13:F16)</f>
        <v>0</v>
      </c>
      <c r="G17" s="76">
        <f t="shared" ref="G17" si="9">+SUM(G13:G16)</f>
        <v>0</v>
      </c>
      <c r="H17" s="77">
        <f t="shared" ref="H17" si="10">+SUM(H13:H16)</f>
        <v>0</v>
      </c>
    </row>
    <row r="18" spans="1:8">
      <c r="A18" s="67"/>
      <c r="B18" s="27" t="s">
        <v>14</v>
      </c>
      <c r="C18" s="76">
        <f>+C17+C11</f>
        <v>0</v>
      </c>
      <c r="D18" s="76">
        <f t="shared" ref="D18:E18" si="11">+D17+D11</f>
        <v>0</v>
      </c>
      <c r="E18" s="77">
        <f t="shared" si="11"/>
        <v>0</v>
      </c>
      <c r="F18" s="76">
        <f>+F17+F11</f>
        <v>0</v>
      </c>
      <c r="G18" s="76">
        <f t="shared" ref="G18" si="12">+G17+G11</f>
        <v>0</v>
      </c>
      <c r="H18" s="77">
        <f t="shared" ref="H18" si="13">+H17+H11</f>
        <v>0</v>
      </c>
    </row>
    <row r="19" spans="1:8">
      <c r="A19" s="67"/>
      <c r="B19" s="67"/>
      <c r="C19" s="67"/>
      <c r="D19" s="67"/>
      <c r="E19" s="67"/>
      <c r="F19" s="67"/>
      <c r="G19" s="67"/>
      <c r="H19" s="67"/>
    </row>
    <row r="20" spans="1:8">
      <c r="A20" s="67"/>
      <c r="B20" s="78" t="s">
        <v>52</v>
      </c>
      <c r="C20" s="79"/>
      <c r="D20" s="80"/>
      <c r="E20" s="80" t="e">
        <f>+E18-#REF!</f>
        <v>#REF!</v>
      </c>
      <c r="F20" s="80"/>
      <c r="G20" s="80"/>
      <c r="H20" s="80" t="e">
        <f>+H18-#REF!</f>
        <v>#REF!</v>
      </c>
    </row>
  </sheetData>
  <sheetProtection password="DF8B" sheet="1" objects="1" scenarios="1"/>
  <hyperlinks>
    <hyperlink ref="E1" location="'Est Situacion'!A1" display="Volver" xr:uid="{00000000-0004-0000-1000-000000000000}"/>
  </hyperlinks>
  <pageMargins left="0.70866141732283472" right="0.70866141732283472" top="0.74803149606299213" bottom="0.74803149606299213" header="0.31496062992125984" footer="0.31496062992125984"/>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tint="-0.249977111117893"/>
    <pageSetUpPr fitToPage="1"/>
  </sheetPr>
  <dimension ref="A1:H29"/>
  <sheetViews>
    <sheetView showGridLines="0" topLeftCell="A27" workbookViewId="0">
      <selection activeCell="I27" sqref="I27"/>
    </sheetView>
  </sheetViews>
  <sheetFormatPr baseColWidth="10" defaultColWidth="11.46484375" defaultRowHeight="13.15"/>
  <cols>
    <col min="1" max="1" width="11.46484375" style="1"/>
    <col min="2" max="2" width="33.19921875" style="1" customWidth="1"/>
    <col min="3" max="5" width="13.53125" style="1" customWidth="1"/>
    <col min="6" max="6" width="11.53125" style="1" bestFit="1" customWidth="1"/>
    <col min="7" max="7" width="12.796875" style="1" bestFit="1" customWidth="1"/>
    <col min="8" max="8" width="11.53125" style="1" bestFit="1" customWidth="1"/>
    <col min="9" max="16384" width="11.46484375" style="1"/>
  </cols>
  <sheetData>
    <row r="1" spans="1:8" ht="14.25">
      <c r="A1" s="57" t="s">
        <v>19</v>
      </c>
      <c r="B1" s="81"/>
      <c r="C1" s="81"/>
      <c r="D1" s="43"/>
      <c r="E1" s="58" t="s">
        <v>127</v>
      </c>
      <c r="F1" s="43"/>
      <c r="G1" s="43"/>
      <c r="H1" s="43"/>
    </row>
    <row r="2" spans="1:8">
      <c r="A2" s="43"/>
      <c r="B2" s="43"/>
      <c r="C2" s="43"/>
      <c r="D2" s="43"/>
      <c r="E2" s="43"/>
      <c r="F2" s="43"/>
      <c r="G2" s="43"/>
      <c r="H2" s="43"/>
    </row>
    <row r="3" spans="1:8">
      <c r="A3" s="43"/>
      <c r="B3" s="43"/>
      <c r="C3" s="43"/>
      <c r="D3" s="43"/>
      <c r="E3" s="43"/>
      <c r="F3" s="43"/>
      <c r="G3" s="43"/>
      <c r="H3" s="43"/>
    </row>
    <row r="4" spans="1:8">
      <c r="A4" s="43"/>
      <c r="B4" s="67"/>
      <c r="C4" s="27"/>
      <c r="D4" s="68" t="e">
        <f>+#REF!</f>
        <v>#REF!</v>
      </c>
      <c r="E4" s="28"/>
      <c r="F4" s="27"/>
      <c r="G4" s="68" t="e">
        <f>+#REF!</f>
        <v>#REF!</v>
      </c>
      <c r="H4" s="28"/>
    </row>
    <row r="5" spans="1:8" ht="23.25">
      <c r="A5" s="43"/>
      <c r="B5" s="82"/>
      <c r="C5" s="70" t="s">
        <v>16</v>
      </c>
      <c r="D5" s="70" t="s">
        <v>17</v>
      </c>
      <c r="E5" s="71" t="s">
        <v>15</v>
      </c>
      <c r="F5" s="70" t="s">
        <v>16</v>
      </c>
      <c r="G5" s="70" t="s">
        <v>17</v>
      </c>
      <c r="H5" s="71" t="s">
        <v>15</v>
      </c>
    </row>
    <row r="6" spans="1:8">
      <c r="A6" s="43"/>
      <c r="B6" s="72"/>
      <c r="C6" s="73" t="s">
        <v>0</v>
      </c>
      <c r="D6" s="73" t="s">
        <v>0</v>
      </c>
      <c r="E6" s="74" t="s">
        <v>0</v>
      </c>
      <c r="F6" s="73" t="s">
        <v>0</v>
      </c>
      <c r="G6" s="73" t="s">
        <v>0</v>
      </c>
      <c r="H6" s="74" t="s">
        <v>0</v>
      </c>
    </row>
    <row r="7" spans="1:8">
      <c r="A7" s="43"/>
      <c r="B7" s="75" t="s">
        <v>20</v>
      </c>
      <c r="C7" s="67"/>
      <c r="D7" s="67"/>
      <c r="E7" s="67"/>
      <c r="F7" s="67"/>
      <c r="G7" s="67"/>
      <c r="H7" s="67"/>
    </row>
    <row r="8" spans="1:8">
      <c r="A8" s="43"/>
      <c r="B8" s="67" t="s">
        <v>6</v>
      </c>
      <c r="C8" s="83"/>
      <c r="D8" s="83"/>
      <c r="E8" s="67">
        <f>+SUM(C8:D8)</f>
        <v>0</v>
      </c>
      <c r="F8" s="83"/>
      <c r="G8" s="83"/>
      <c r="H8" s="67">
        <f>+SUM(F8:G8)</f>
        <v>0</v>
      </c>
    </row>
    <row r="9" spans="1:8">
      <c r="A9" s="43"/>
      <c r="B9" s="67" t="s">
        <v>7</v>
      </c>
      <c r="C9" s="83"/>
      <c r="D9" s="83"/>
      <c r="E9" s="67">
        <f t="shared" ref="E9:E11" si="0">+SUM(C9:D9)</f>
        <v>0</v>
      </c>
      <c r="F9" s="83"/>
      <c r="G9" s="83"/>
      <c r="H9" s="67">
        <f t="shared" ref="H9:H11" si="1">+SUM(F9:G9)</f>
        <v>0</v>
      </c>
    </row>
    <row r="10" spans="1:8">
      <c r="A10" s="43"/>
      <c r="B10" s="67" t="s">
        <v>8</v>
      </c>
      <c r="C10" s="83"/>
      <c r="D10" s="83"/>
      <c r="E10" s="67">
        <f t="shared" si="0"/>
        <v>0</v>
      </c>
      <c r="F10" s="83"/>
      <c r="G10" s="83"/>
      <c r="H10" s="67">
        <f t="shared" si="1"/>
        <v>0</v>
      </c>
    </row>
    <row r="11" spans="1:8">
      <c r="A11" s="43"/>
      <c r="B11" s="67" t="s">
        <v>9</v>
      </c>
      <c r="C11" s="83"/>
      <c r="D11" s="83"/>
      <c r="E11" s="67">
        <f t="shared" si="0"/>
        <v>0</v>
      </c>
      <c r="F11" s="83"/>
      <c r="G11" s="83"/>
      <c r="H11" s="67">
        <f t="shared" si="1"/>
        <v>0</v>
      </c>
    </row>
    <row r="12" spans="1:8">
      <c r="A12" s="43"/>
      <c r="B12" s="27" t="s">
        <v>10</v>
      </c>
      <c r="C12" s="76">
        <f>+SUM(C8:C11)</f>
        <v>0</v>
      </c>
      <c r="D12" s="76">
        <f t="shared" ref="D12:E12" si="2">+SUM(D8:D11)</f>
        <v>0</v>
      </c>
      <c r="E12" s="77">
        <f t="shared" si="2"/>
        <v>0</v>
      </c>
      <c r="F12" s="76">
        <f>+SUM(F8:F11)</f>
        <v>0</v>
      </c>
      <c r="G12" s="76">
        <f t="shared" ref="G12:H12" si="3">+SUM(G8:G11)</f>
        <v>0</v>
      </c>
      <c r="H12" s="77">
        <f t="shared" si="3"/>
        <v>0</v>
      </c>
    </row>
    <row r="13" spans="1:8">
      <c r="A13" s="43"/>
      <c r="B13" s="75" t="s">
        <v>21</v>
      </c>
      <c r="C13" s="67"/>
      <c r="D13" s="67"/>
      <c r="E13" s="67"/>
      <c r="F13" s="67"/>
      <c r="G13" s="67"/>
      <c r="H13" s="67"/>
    </row>
    <row r="14" spans="1:8">
      <c r="A14" s="43"/>
      <c r="B14" s="67" t="s">
        <v>6</v>
      </c>
      <c r="C14" s="83"/>
      <c r="D14" s="83"/>
      <c r="E14" s="67">
        <f>+SUM(C14:D14)</f>
        <v>0</v>
      </c>
      <c r="F14" s="83"/>
      <c r="G14" s="83"/>
      <c r="H14" s="67">
        <f>+SUM(F14:G14)</f>
        <v>0</v>
      </c>
    </row>
    <row r="15" spans="1:8">
      <c r="A15" s="43"/>
      <c r="B15" s="67" t="s">
        <v>7</v>
      </c>
      <c r="C15" s="83"/>
      <c r="D15" s="83"/>
      <c r="E15" s="67">
        <f t="shared" ref="E15:E17" si="4">+SUM(C15:D15)</f>
        <v>0</v>
      </c>
      <c r="F15" s="83"/>
      <c r="G15" s="83"/>
      <c r="H15" s="67">
        <f t="shared" ref="H15:H17" si="5">+SUM(F15:G15)</f>
        <v>0</v>
      </c>
    </row>
    <row r="16" spans="1:8">
      <c r="A16" s="43"/>
      <c r="B16" s="67" t="s">
        <v>8</v>
      </c>
      <c r="C16" s="83"/>
      <c r="D16" s="83"/>
      <c r="E16" s="67">
        <f t="shared" si="4"/>
        <v>0</v>
      </c>
      <c r="F16" s="83"/>
      <c r="G16" s="83"/>
      <c r="H16" s="67">
        <f t="shared" si="5"/>
        <v>0</v>
      </c>
    </row>
    <row r="17" spans="1:8">
      <c r="A17" s="43"/>
      <c r="B17" s="67" t="s">
        <v>9</v>
      </c>
      <c r="C17" s="83"/>
      <c r="D17" s="83"/>
      <c r="E17" s="67">
        <f t="shared" si="4"/>
        <v>0</v>
      </c>
      <c r="F17" s="83"/>
      <c r="G17" s="83"/>
      <c r="H17" s="67">
        <f t="shared" si="5"/>
        <v>0</v>
      </c>
    </row>
    <row r="18" spans="1:8">
      <c r="A18" s="43"/>
      <c r="B18" s="27" t="s">
        <v>13</v>
      </c>
      <c r="C18" s="76">
        <f>+SUM(C14:C17)</f>
        <v>0</v>
      </c>
      <c r="D18" s="76">
        <f t="shared" ref="D18:E18" si="6">+SUM(D14:D17)</f>
        <v>0</v>
      </c>
      <c r="E18" s="77">
        <f t="shared" si="6"/>
        <v>0</v>
      </c>
      <c r="F18" s="76">
        <f>+SUM(F14:F17)</f>
        <v>0</v>
      </c>
      <c r="G18" s="76">
        <f t="shared" ref="G18:H18" si="7">+SUM(G14:G17)</f>
        <v>0</v>
      </c>
      <c r="H18" s="77">
        <f t="shared" si="7"/>
        <v>0</v>
      </c>
    </row>
    <row r="19" spans="1:8">
      <c r="A19" s="43"/>
      <c r="B19" s="75" t="s">
        <v>22</v>
      </c>
      <c r="C19" s="84"/>
      <c r="D19" s="84"/>
      <c r="E19" s="84"/>
      <c r="F19" s="84"/>
      <c r="G19" s="84"/>
      <c r="H19" s="84"/>
    </row>
    <row r="20" spans="1:8">
      <c r="A20" s="43"/>
      <c r="B20" s="47"/>
      <c r="C20" s="85"/>
      <c r="D20" s="85"/>
      <c r="E20" s="84"/>
      <c r="F20" s="85"/>
      <c r="G20" s="85"/>
      <c r="H20" s="84"/>
    </row>
    <row r="21" spans="1:8">
      <c r="A21" s="43"/>
      <c r="B21" s="47" t="s">
        <v>160</v>
      </c>
      <c r="C21" s="85"/>
      <c r="D21" s="85"/>
      <c r="E21" s="67">
        <f t="shared" ref="E21:E25" si="8">+SUM(C21:D21)</f>
        <v>0</v>
      </c>
      <c r="F21" s="85"/>
      <c r="G21" s="85"/>
      <c r="H21" s="67">
        <f t="shared" ref="H21:H25" si="9">+SUM(F21:G21)</f>
        <v>0</v>
      </c>
    </row>
    <row r="22" spans="1:8">
      <c r="A22" s="43"/>
      <c r="B22" s="47"/>
      <c r="C22" s="85"/>
      <c r="D22" s="85"/>
      <c r="E22" s="67">
        <f t="shared" si="8"/>
        <v>0</v>
      </c>
      <c r="F22" s="85"/>
      <c r="G22" s="85"/>
      <c r="H22" s="67">
        <f t="shared" si="9"/>
        <v>0</v>
      </c>
    </row>
    <row r="23" spans="1:8">
      <c r="A23" s="43"/>
      <c r="B23" s="47"/>
      <c r="C23" s="85"/>
      <c r="D23" s="85"/>
      <c r="E23" s="67">
        <f t="shared" si="8"/>
        <v>0</v>
      </c>
      <c r="F23" s="85"/>
      <c r="G23" s="85"/>
      <c r="H23" s="67">
        <f t="shared" si="9"/>
        <v>0</v>
      </c>
    </row>
    <row r="24" spans="1:8">
      <c r="A24" s="43"/>
      <c r="B24" s="47"/>
      <c r="C24" s="85"/>
      <c r="D24" s="85"/>
      <c r="E24" s="67">
        <f t="shared" si="8"/>
        <v>0</v>
      </c>
      <c r="F24" s="85"/>
      <c r="G24" s="85"/>
      <c r="H24" s="67">
        <f t="shared" si="9"/>
        <v>0</v>
      </c>
    </row>
    <row r="25" spans="1:8">
      <c r="A25" s="43"/>
      <c r="B25" s="47"/>
      <c r="C25" s="85"/>
      <c r="D25" s="85"/>
      <c r="E25" s="67">
        <f t="shared" si="8"/>
        <v>0</v>
      </c>
      <c r="F25" s="85"/>
      <c r="G25" s="85"/>
      <c r="H25" s="67">
        <f t="shared" si="9"/>
        <v>0</v>
      </c>
    </row>
    <row r="26" spans="1:8">
      <c r="A26" s="43"/>
      <c r="B26" s="27" t="s">
        <v>23</v>
      </c>
      <c r="C26" s="76">
        <f>+SUM(C20:C25)</f>
        <v>0</v>
      </c>
      <c r="D26" s="76">
        <f t="shared" ref="D26:H26" si="10">+SUM(D20:D25)</f>
        <v>0</v>
      </c>
      <c r="E26" s="77">
        <f t="shared" si="10"/>
        <v>0</v>
      </c>
      <c r="F26" s="76">
        <f t="shared" si="10"/>
        <v>0</v>
      </c>
      <c r="G26" s="76">
        <f t="shared" si="10"/>
        <v>0</v>
      </c>
      <c r="H26" s="77">
        <f t="shared" si="10"/>
        <v>0</v>
      </c>
    </row>
    <row r="27" spans="1:8">
      <c r="A27" s="43"/>
      <c r="B27" s="86" t="s">
        <v>24</v>
      </c>
      <c r="C27" s="87">
        <f>+C18+C12+C26</f>
        <v>0</v>
      </c>
      <c r="D27" s="87">
        <f t="shared" ref="D27:H27" si="11">+D18+D12+D26</f>
        <v>0</v>
      </c>
      <c r="E27" s="88">
        <f t="shared" si="11"/>
        <v>0</v>
      </c>
      <c r="F27" s="87">
        <f t="shared" si="11"/>
        <v>0</v>
      </c>
      <c r="G27" s="87">
        <f t="shared" si="11"/>
        <v>0</v>
      </c>
      <c r="H27" s="88">
        <f t="shared" si="11"/>
        <v>0</v>
      </c>
    </row>
    <row r="28" spans="1:8">
      <c r="A28" s="43"/>
      <c r="B28" s="43"/>
      <c r="C28" s="43"/>
      <c r="D28" s="43"/>
      <c r="E28" s="43"/>
      <c r="F28" s="43"/>
      <c r="G28" s="43"/>
      <c r="H28" s="43"/>
    </row>
    <row r="29" spans="1:8">
      <c r="A29" s="43"/>
      <c r="B29" s="45" t="s">
        <v>54</v>
      </c>
      <c r="C29" s="55"/>
      <c r="D29" s="55"/>
      <c r="E29" s="55" t="e">
        <f>+E27-#REF!</f>
        <v>#REF!</v>
      </c>
      <c r="F29" s="55"/>
      <c r="G29" s="55"/>
      <c r="H29" s="55" t="e">
        <f>+H27-#REF!</f>
        <v>#REF!</v>
      </c>
    </row>
  </sheetData>
  <sheetProtection password="DF8B" sheet="1" objects="1" scenarios="1"/>
  <hyperlinks>
    <hyperlink ref="E1" location="'Est Situacion'!A1" display="Volver" xr:uid="{00000000-0004-0000-1100-000000000000}"/>
  </hyperlinks>
  <pageMargins left="0.70866141732283472" right="0.70866141732283472" top="0.74803149606299213" bottom="0.74803149606299213" header="0.31496062992125984" footer="0.31496062992125984"/>
  <pageSetup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tint="-0.249977111117893"/>
    <pageSetUpPr fitToPage="1"/>
  </sheetPr>
  <dimension ref="A1:I43"/>
  <sheetViews>
    <sheetView showGridLines="0" topLeftCell="A25" workbookViewId="0">
      <selection activeCell="L20" sqref="L20"/>
    </sheetView>
  </sheetViews>
  <sheetFormatPr baseColWidth="10" defaultColWidth="11.46484375" defaultRowHeight="13.15"/>
  <cols>
    <col min="1" max="1" width="11.46484375" style="1"/>
    <col min="2" max="2" width="34.19921875" style="1" customWidth="1"/>
    <col min="3" max="3" width="13.19921875" style="1" customWidth="1"/>
    <col min="4" max="4" width="15" style="1" customWidth="1"/>
    <col min="5" max="5" width="13.19921875" style="1" customWidth="1"/>
    <col min="6" max="6" width="1.53125" style="1" customWidth="1"/>
    <col min="7" max="7" width="13.19921875" style="1" customWidth="1"/>
    <col min="8" max="8" width="15" style="1" customWidth="1"/>
    <col min="9" max="9" width="13.19921875" style="1" customWidth="1"/>
    <col min="10" max="16384" width="11.46484375" style="1"/>
  </cols>
  <sheetData>
    <row r="1" spans="1:9" ht="14.25">
      <c r="A1" s="57" t="s">
        <v>25</v>
      </c>
      <c r="B1" s="43"/>
      <c r="C1" s="43"/>
      <c r="D1" s="43"/>
      <c r="E1" s="58" t="s">
        <v>127</v>
      </c>
      <c r="F1" s="43"/>
      <c r="G1" s="43"/>
      <c r="H1" s="43"/>
      <c r="I1" s="43"/>
    </row>
    <row r="2" spans="1:9">
      <c r="A2" s="43" t="s">
        <v>35</v>
      </c>
      <c r="B2" s="43"/>
      <c r="C2" s="43"/>
      <c r="D2" s="43"/>
      <c r="E2" s="43"/>
      <c r="F2" s="43"/>
      <c r="G2" s="43"/>
      <c r="H2" s="43"/>
      <c r="I2" s="43"/>
    </row>
    <row r="3" spans="1:9">
      <c r="A3" s="43" t="s">
        <v>26</v>
      </c>
      <c r="B3" s="43"/>
      <c r="C3" s="43"/>
      <c r="D3" s="43"/>
      <c r="E3" s="43"/>
      <c r="F3" s="43"/>
      <c r="G3" s="43"/>
      <c r="H3" s="43"/>
      <c r="I3" s="43"/>
    </row>
    <row r="4" spans="1:9">
      <c r="A4" s="43"/>
      <c r="B4" s="43"/>
      <c r="C4" s="43"/>
      <c r="D4" s="43"/>
      <c r="E4" s="43"/>
      <c r="F4" s="43"/>
      <c r="G4" s="43"/>
      <c r="H4" s="43"/>
      <c r="I4" s="43"/>
    </row>
    <row r="5" spans="1:9">
      <c r="A5" s="43"/>
      <c r="B5" s="22"/>
      <c r="C5" s="334" t="s">
        <v>31</v>
      </c>
      <c r="D5" s="334"/>
      <c r="E5" s="18" t="s">
        <v>32</v>
      </c>
      <c r="F5" s="89"/>
      <c r="G5" s="335" t="s">
        <v>31</v>
      </c>
      <c r="H5" s="334"/>
      <c r="I5" s="18" t="s">
        <v>32</v>
      </c>
    </row>
    <row r="6" spans="1:9">
      <c r="A6" s="43"/>
      <c r="B6" s="24"/>
      <c r="C6" s="5" t="s">
        <v>33</v>
      </c>
      <c r="D6" s="5" t="s">
        <v>34</v>
      </c>
      <c r="E6" s="90" t="e">
        <f>+#REF!</f>
        <v>#REF!</v>
      </c>
      <c r="F6" s="91"/>
      <c r="G6" s="31" t="s">
        <v>33</v>
      </c>
      <c r="H6" s="5" t="s">
        <v>34</v>
      </c>
      <c r="I6" s="90" t="e">
        <f>+#REF!</f>
        <v>#REF!</v>
      </c>
    </row>
    <row r="7" spans="1:9">
      <c r="A7" s="43"/>
      <c r="B7" s="52" t="s">
        <v>27</v>
      </c>
      <c r="C7" s="43"/>
      <c r="D7" s="43"/>
      <c r="E7" s="52">
        <f>+C7+D7</f>
        <v>0</v>
      </c>
      <c r="F7" s="43"/>
      <c r="G7" s="46"/>
      <c r="H7" s="43"/>
      <c r="I7" s="52">
        <f>+G7+H7</f>
        <v>0</v>
      </c>
    </row>
    <row r="8" spans="1:9">
      <c r="A8" s="43"/>
      <c r="B8" s="52" t="s">
        <v>28</v>
      </c>
      <c r="C8" s="43"/>
      <c r="D8" s="43"/>
      <c r="E8" s="52">
        <f t="shared" ref="E8:E9" si="0">+C8+D8</f>
        <v>0</v>
      </c>
      <c r="F8" s="43"/>
      <c r="G8" s="46"/>
      <c r="H8" s="43"/>
      <c r="I8" s="52">
        <f t="shared" ref="I8:I9" si="1">+G8+H8</f>
        <v>0</v>
      </c>
    </row>
    <row r="9" spans="1:9">
      <c r="A9" s="43"/>
      <c r="B9" s="52" t="s">
        <v>29</v>
      </c>
      <c r="C9" s="43"/>
      <c r="D9" s="43"/>
      <c r="E9" s="52">
        <f t="shared" si="0"/>
        <v>0</v>
      </c>
      <c r="F9" s="43"/>
      <c r="G9" s="46"/>
      <c r="H9" s="43"/>
      <c r="I9" s="52">
        <f t="shared" si="1"/>
        <v>0</v>
      </c>
    </row>
    <row r="10" spans="1:9">
      <c r="A10" s="43"/>
      <c r="B10" s="56" t="s">
        <v>30</v>
      </c>
      <c r="C10" s="8">
        <f>+C8-C9</f>
        <v>0</v>
      </c>
      <c r="D10" s="8">
        <f t="shared" ref="D10:E10" si="2">+D8-D9</f>
        <v>0</v>
      </c>
      <c r="E10" s="56">
        <f t="shared" si="2"/>
        <v>0</v>
      </c>
      <c r="F10" s="53"/>
      <c r="G10" s="7">
        <f>+G8-G9</f>
        <v>0</v>
      </c>
      <c r="H10" s="8">
        <f t="shared" ref="H10" si="3">+H8-H9</f>
        <v>0</v>
      </c>
      <c r="I10" s="56">
        <f t="shared" ref="I10" si="4">+I8-I9</f>
        <v>0</v>
      </c>
    </row>
    <row r="11" spans="1:9">
      <c r="A11" s="43"/>
      <c r="B11" s="43"/>
      <c r="C11" s="43"/>
      <c r="D11" s="43"/>
      <c r="E11" s="43"/>
      <c r="F11" s="43"/>
      <c r="G11" s="43"/>
      <c r="H11" s="43"/>
      <c r="I11" s="43"/>
    </row>
    <row r="12" spans="1:9">
      <c r="A12" s="43" t="s">
        <v>36</v>
      </c>
      <c r="B12" s="43"/>
      <c r="C12" s="43"/>
      <c r="D12" s="43"/>
      <c r="E12" s="43"/>
      <c r="F12" s="43"/>
      <c r="G12" s="43"/>
      <c r="H12" s="43"/>
      <c r="I12" s="43"/>
    </row>
    <row r="13" spans="1:9">
      <c r="A13" s="43"/>
      <c r="B13" s="43"/>
      <c r="C13" s="43"/>
      <c r="D13" s="43"/>
      <c r="E13" s="43"/>
      <c r="F13" s="43"/>
      <c r="G13" s="43"/>
      <c r="H13" s="43"/>
      <c r="I13" s="43"/>
    </row>
    <row r="14" spans="1:9">
      <c r="A14" s="43"/>
      <c r="B14" s="67"/>
      <c r="C14" s="27"/>
      <c r="D14" s="68" t="e">
        <f>+#REF!</f>
        <v>#REF!</v>
      </c>
      <c r="E14" s="28"/>
      <c r="F14" s="43"/>
      <c r="G14" s="27"/>
      <c r="H14" s="68" t="e">
        <f>+#REF!</f>
        <v>#REF!</v>
      </c>
      <c r="I14" s="28"/>
    </row>
    <row r="15" spans="1:9" ht="23.25">
      <c r="A15" s="43"/>
      <c r="B15" s="92" t="s">
        <v>37</v>
      </c>
      <c r="C15" s="70" t="s">
        <v>16</v>
      </c>
      <c r="D15" s="70" t="s">
        <v>17</v>
      </c>
      <c r="E15" s="71" t="s">
        <v>15</v>
      </c>
      <c r="F15" s="43"/>
      <c r="G15" s="93" t="s">
        <v>16</v>
      </c>
      <c r="H15" s="70" t="s">
        <v>17</v>
      </c>
      <c r="I15" s="71" t="s">
        <v>15</v>
      </c>
    </row>
    <row r="16" spans="1:9">
      <c r="A16" s="43"/>
      <c r="B16" s="72"/>
      <c r="C16" s="73" t="s">
        <v>0</v>
      </c>
      <c r="D16" s="73" t="s">
        <v>0</v>
      </c>
      <c r="E16" s="74" t="s">
        <v>0</v>
      </c>
      <c r="F16" s="43"/>
      <c r="G16" s="94" t="s">
        <v>0</v>
      </c>
      <c r="H16" s="73" t="s">
        <v>0</v>
      </c>
      <c r="I16" s="74" t="s">
        <v>0</v>
      </c>
    </row>
    <row r="17" spans="1:9">
      <c r="A17" s="43"/>
      <c r="B17" s="43" t="s">
        <v>161</v>
      </c>
      <c r="C17" s="43"/>
      <c r="D17" s="43"/>
      <c r="E17" s="44">
        <f>+SUM(C17:D17)</f>
        <v>0</v>
      </c>
      <c r="F17" s="43"/>
      <c r="G17" s="43"/>
      <c r="H17" s="43"/>
      <c r="I17" s="44">
        <f>+SUM(G17:H17)</f>
        <v>0</v>
      </c>
    </row>
    <row r="18" spans="1:9">
      <c r="A18" s="43"/>
      <c r="B18" s="43"/>
      <c r="C18" s="43"/>
      <c r="D18" s="43"/>
      <c r="E18" s="44">
        <f t="shared" ref="E18:E21" si="5">+SUM(C18:D18)</f>
        <v>0</v>
      </c>
      <c r="F18" s="43"/>
      <c r="G18" s="43"/>
      <c r="H18" s="43"/>
      <c r="I18" s="44">
        <f t="shared" ref="I18:I21" si="6">+SUM(G18:H18)</f>
        <v>0</v>
      </c>
    </row>
    <row r="19" spans="1:9">
      <c r="A19" s="43"/>
      <c r="B19" s="43"/>
      <c r="C19" s="43"/>
      <c r="D19" s="43"/>
      <c r="E19" s="44">
        <f t="shared" si="5"/>
        <v>0</v>
      </c>
      <c r="F19" s="43"/>
      <c r="G19" s="43"/>
      <c r="H19" s="43"/>
      <c r="I19" s="44">
        <f t="shared" si="6"/>
        <v>0</v>
      </c>
    </row>
    <row r="20" spans="1:9">
      <c r="A20" s="43"/>
      <c r="B20" s="43"/>
      <c r="C20" s="43"/>
      <c r="D20" s="43"/>
      <c r="E20" s="44">
        <f t="shared" si="5"/>
        <v>0</v>
      </c>
      <c r="F20" s="43"/>
      <c r="G20" s="43"/>
      <c r="H20" s="43"/>
      <c r="I20" s="44">
        <f t="shared" si="6"/>
        <v>0</v>
      </c>
    </row>
    <row r="21" spans="1:9">
      <c r="A21" s="43"/>
      <c r="B21" s="43"/>
      <c r="C21" s="43"/>
      <c r="D21" s="43"/>
      <c r="E21" s="44">
        <f t="shared" si="5"/>
        <v>0</v>
      </c>
      <c r="F21" s="43"/>
      <c r="G21" s="43"/>
      <c r="H21" s="43"/>
      <c r="I21" s="44">
        <f t="shared" si="6"/>
        <v>0</v>
      </c>
    </row>
    <row r="22" spans="1:9">
      <c r="A22" s="43"/>
      <c r="B22" s="95" t="s">
        <v>2</v>
      </c>
      <c r="C22" s="8">
        <f>+SUM(C17:C21)</f>
        <v>0</v>
      </c>
      <c r="D22" s="8">
        <f t="shared" ref="D22:E22" si="7">+SUM(D17:D21)</f>
        <v>0</v>
      </c>
      <c r="E22" s="13">
        <f t="shared" si="7"/>
        <v>0</v>
      </c>
      <c r="F22" s="43"/>
      <c r="G22" s="8">
        <f>+SUM(G17:G21)</f>
        <v>0</v>
      </c>
      <c r="H22" s="8">
        <f t="shared" ref="H22" si="8">+SUM(H17:H21)</f>
        <v>0</v>
      </c>
      <c r="I22" s="13">
        <f t="shared" ref="I22" si="9">+SUM(I17:I21)</f>
        <v>0</v>
      </c>
    </row>
    <row r="23" spans="1:9">
      <c r="A23" s="43"/>
      <c r="B23" s="43"/>
      <c r="C23" s="43"/>
      <c r="D23" s="43"/>
      <c r="E23" s="43"/>
      <c r="F23" s="43"/>
      <c r="G23" s="43"/>
      <c r="H23" s="43"/>
      <c r="I23" s="43"/>
    </row>
    <row r="24" spans="1:9">
      <c r="A24" s="43"/>
      <c r="B24" s="43"/>
      <c r="C24" s="43"/>
      <c r="D24" s="43"/>
      <c r="E24" s="43"/>
      <c r="F24" s="43"/>
      <c r="G24" s="43"/>
      <c r="H24" s="43"/>
      <c r="I24" s="43"/>
    </row>
    <row r="25" spans="1:9">
      <c r="A25" s="43" t="s">
        <v>38</v>
      </c>
      <c r="B25" s="43"/>
      <c r="C25" s="43"/>
      <c r="D25" s="43"/>
      <c r="E25" s="43"/>
      <c r="F25" s="43"/>
      <c r="G25" s="43"/>
      <c r="H25" s="43"/>
      <c r="I25" s="43"/>
    </row>
    <row r="26" spans="1:9">
      <c r="A26" s="43"/>
      <c r="B26" s="43"/>
      <c r="C26" s="43"/>
      <c r="D26" s="43"/>
      <c r="E26" s="43"/>
      <c r="F26" s="43"/>
      <c r="G26" s="43"/>
      <c r="H26" s="43"/>
      <c r="I26" s="43"/>
    </row>
    <row r="27" spans="1:9">
      <c r="A27" s="43"/>
      <c r="B27" s="18" t="s">
        <v>39</v>
      </c>
      <c r="C27" s="334" t="s">
        <v>31</v>
      </c>
      <c r="D27" s="334"/>
      <c r="E27" s="18" t="s">
        <v>32</v>
      </c>
      <c r="F27" s="89"/>
      <c r="G27" s="335" t="s">
        <v>31</v>
      </c>
      <c r="H27" s="334"/>
      <c r="I27" s="18" t="s">
        <v>32</v>
      </c>
    </row>
    <row r="28" spans="1:9">
      <c r="A28" s="43"/>
      <c r="B28" s="24"/>
      <c r="C28" s="5" t="s">
        <v>33</v>
      </c>
      <c r="D28" s="5" t="s">
        <v>34</v>
      </c>
      <c r="E28" s="90" t="e">
        <f>+#REF!</f>
        <v>#REF!</v>
      </c>
      <c r="F28" s="91"/>
      <c r="G28" s="31" t="s">
        <v>33</v>
      </c>
      <c r="H28" s="5" t="s">
        <v>34</v>
      </c>
      <c r="I28" s="90" t="e">
        <f>+#REF!</f>
        <v>#REF!</v>
      </c>
    </row>
    <row r="29" spans="1:9">
      <c r="A29" s="43"/>
      <c r="B29" s="52" t="s">
        <v>27</v>
      </c>
      <c r="C29" s="43"/>
      <c r="D29" s="43"/>
      <c r="E29" s="52">
        <f>+C29+D29</f>
        <v>0</v>
      </c>
      <c r="F29" s="43"/>
      <c r="G29" s="46"/>
      <c r="H29" s="43"/>
      <c r="I29" s="52">
        <f>+G29+H29</f>
        <v>0</v>
      </c>
    </row>
    <row r="30" spans="1:9">
      <c r="A30" s="43"/>
      <c r="B30" s="52" t="s">
        <v>28</v>
      </c>
      <c r="C30" s="43"/>
      <c r="D30" s="43"/>
      <c r="E30" s="52">
        <f t="shared" ref="E30:E31" si="10">+C30+D30</f>
        <v>0</v>
      </c>
      <c r="F30" s="43"/>
      <c r="G30" s="46"/>
      <c r="H30" s="43"/>
      <c r="I30" s="52">
        <f t="shared" ref="I30:I31" si="11">+G30+H30</f>
        <v>0</v>
      </c>
    </row>
    <row r="31" spans="1:9">
      <c r="A31" s="43"/>
      <c r="B31" s="52" t="s">
        <v>29</v>
      </c>
      <c r="C31" s="43"/>
      <c r="D31" s="43"/>
      <c r="E31" s="52">
        <f t="shared" si="10"/>
        <v>0</v>
      </c>
      <c r="F31" s="43"/>
      <c r="G31" s="46"/>
      <c r="H31" s="43"/>
      <c r="I31" s="52">
        <f t="shared" si="11"/>
        <v>0</v>
      </c>
    </row>
    <row r="32" spans="1:9">
      <c r="A32" s="43"/>
      <c r="B32" s="56" t="s">
        <v>30</v>
      </c>
      <c r="C32" s="8">
        <f>+C30-C31</f>
        <v>0</v>
      </c>
      <c r="D32" s="8">
        <f t="shared" ref="D32" si="12">+D30-D31</f>
        <v>0</v>
      </c>
      <c r="E32" s="56">
        <f t="shared" ref="E32" si="13">+E30-E31</f>
        <v>0</v>
      </c>
      <c r="F32" s="53"/>
      <c r="G32" s="7">
        <f>+G30-G31</f>
        <v>0</v>
      </c>
      <c r="H32" s="8">
        <f t="shared" ref="H32" si="14">+H30-H31</f>
        <v>0</v>
      </c>
      <c r="I32" s="56">
        <f t="shared" ref="I32" si="15">+I30-I31</f>
        <v>0</v>
      </c>
    </row>
    <row r="33" spans="1:9" ht="8.25" customHeight="1">
      <c r="A33" s="43"/>
      <c r="B33" s="96"/>
      <c r="C33" s="97"/>
      <c r="D33" s="97"/>
      <c r="E33" s="96"/>
      <c r="F33" s="97"/>
      <c r="G33" s="98"/>
      <c r="H33" s="97"/>
      <c r="I33" s="96"/>
    </row>
    <row r="34" spans="1:9">
      <c r="A34" s="43"/>
      <c r="B34" s="18" t="s">
        <v>40</v>
      </c>
      <c r="C34" s="334" t="s">
        <v>31</v>
      </c>
      <c r="D34" s="334"/>
      <c r="E34" s="18" t="s">
        <v>32</v>
      </c>
      <c r="F34" s="89"/>
      <c r="G34" s="335" t="s">
        <v>31</v>
      </c>
      <c r="H34" s="334"/>
      <c r="I34" s="18" t="s">
        <v>32</v>
      </c>
    </row>
    <row r="35" spans="1:9">
      <c r="A35" s="43"/>
      <c r="B35" s="24"/>
      <c r="C35" s="5" t="s">
        <v>33</v>
      </c>
      <c r="D35" s="5" t="s">
        <v>34</v>
      </c>
      <c r="E35" s="90" t="e">
        <f>+#REF!</f>
        <v>#REF!</v>
      </c>
      <c r="F35" s="91"/>
      <c r="G35" s="31" t="s">
        <v>33</v>
      </c>
      <c r="H35" s="5" t="s">
        <v>34</v>
      </c>
      <c r="I35" s="90" t="e">
        <f>+#REF!</f>
        <v>#REF!</v>
      </c>
    </row>
    <row r="36" spans="1:9">
      <c r="A36" s="43"/>
      <c r="B36" s="52" t="s">
        <v>27</v>
      </c>
      <c r="C36" s="43"/>
      <c r="D36" s="43"/>
      <c r="E36" s="52">
        <f>+C36+D36</f>
        <v>0</v>
      </c>
      <c r="F36" s="43"/>
      <c r="G36" s="46"/>
      <c r="H36" s="43"/>
      <c r="I36" s="52">
        <f>+G36+H36</f>
        <v>0</v>
      </c>
    </row>
    <row r="37" spans="1:9">
      <c r="A37" s="43"/>
      <c r="B37" s="52" t="s">
        <v>28</v>
      </c>
      <c r="C37" s="43"/>
      <c r="D37" s="43"/>
      <c r="E37" s="52">
        <f t="shared" ref="E37:E38" si="16">+C37+D37</f>
        <v>0</v>
      </c>
      <c r="F37" s="43"/>
      <c r="G37" s="46"/>
      <c r="H37" s="43"/>
      <c r="I37" s="52">
        <f t="shared" ref="I37:I38" si="17">+G37+H37</f>
        <v>0</v>
      </c>
    </row>
    <row r="38" spans="1:9">
      <c r="A38" s="43"/>
      <c r="B38" s="52" t="s">
        <v>29</v>
      </c>
      <c r="C38" s="43"/>
      <c r="D38" s="43"/>
      <c r="E38" s="52">
        <f t="shared" si="16"/>
        <v>0</v>
      </c>
      <c r="F38" s="43"/>
      <c r="G38" s="46"/>
      <c r="H38" s="43"/>
      <c r="I38" s="52">
        <f t="shared" si="17"/>
        <v>0</v>
      </c>
    </row>
    <row r="39" spans="1:9">
      <c r="A39" s="43"/>
      <c r="B39" s="56" t="s">
        <v>30</v>
      </c>
      <c r="C39" s="8">
        <f>+C37-C38</f>
        <v>0</v>
      </c>
      <c r="D39" s="8">
        <f t="shared" ref="D39" si="18">+D37-D38</f>
        <v>0</v>
      </c>
      <c r="E39" s="56">
        <f t="shared" ref="E39" si="19">+E37-E38</f>
        <v>0</v>
      </c>
      <c r="F39" s="53"/>
      <c r="G39" s="7">
        <f>+G37-G38</f>
        <v>0</v>
      </c>
      <c r="H39" s="8">
        <f t="shared" ref="H39" si="20">+H37-H38</f>
        <v>0</v>
      </c>
      <c r="I39" s="56">
        <f t="shared" ref="I39" si="21">+I37-I38</f>
        <v>0</v>
      </c>
    </row>
    <row r="40" spans="1:9">
      <c r="A40" s="43"/>
      <c r="B40" s="43"/>
      <c r="C40" s="43"/>
      <c r="D40" s="43"/>
      <c r="E40" s="43"/>
      <c r="F40" s="43"/>
      <c r="G40" s="43"/>
      <c r="H40" s="43"/>
      <c r="I40" s="43"/>
    </row>
    <row r="41" spans="1:9">
      <c r="A41" s="43"/>
      <c r="B41" s="56" t="s">
        <v>158</v>
      </c>
      <c r="C41" s="8">
        <f>+C39+C32+C22+C10</f>
        <v>0</v>
      </c>
      <c r="D41" s="8">
        <f t="shared" ref="D41:E41" si="22">+D39+D32+D22+D10</f>
        <v>0</v>
      </c>
      <c r="E41" s="56">
        <f t="shared" si="22"/>
        <v>0</v>
      </c>
      <c r="F41" s="53"/>
      <c r="G41" s="7">
        <f t="shared" ref="G41:I41" si="23">+G39+G32+G22+G10</f>
        <v>0</v>
      </c>
      <c r="H41" s="8">
        <f t="shared" si="23"/>
        <v>0</v>
      </c>
      <c r="I41" s="56">
        <f t="shared" si="23"/>
        <v>0</v>
      </c>
    </row>
    <row r="42" spans="1:9">
      <c r="A42" s="43"/>
      <c r="B42" s="43"/>
      <c r="C42" s="43"/>
      <c r="D42" s="43"/>
      <c r="E42" s="43"/>
      <c r="F42" s="43"/>
      <c r="G42" s="43"/>
      <c r="H42" s="43"/>
      <c r="I42" s="43"/>
    </row>
    <row r="43" spans="1:9">
      <c r="A43" s="43"/>
      <c r="B43" s="45" t="s">
        <v>54</v>
      </c>
      <c r="C43" s="53"/>
      <c r="D43" s="55"/>
      <c r="E43" s="55" t="e">
        <f>+E41-#REF!</f>
        <v>#REF!</v>
      </c>
      <c r="F43" s="55"/>
      <c r="G43" s="55"/>
      <c r="H43" s="55"/>
      <c r="I43" s="55" t="e">
        <f>I41-#REF!</f>
        <v>#REF!</v>
      </c>
    </row>
  </sheetData>
  <sheetProtection password="DF8B" sheet="1" objects="1" scenarios="1"/>
  <mergeCells count="6">
    <mergeCell ref="C34:D34"/>
    <mergeCell ref="G34:H34"/>
    <mergeCell ref="C5:D5"/>
    <mergeCell ref="G5:H5"/>
    <mergeCell ref="C27:D27"/>
    <mergeCell ref="G27:H27"/>
  </mergeCells>
  <hyperlinks>
    <hyperlink ref="E1" location="'Est Situacion'!A1" display="Volver" xr:uid="{00000000-0004-0000-1200-000000000000}"/>
  </hyperlinks>
  <pageMargins left="0.70866141732283472" right="0.70866141732283472" top="0.74803149606299213" bottom="0.74803149606299213" header="0.31496062992125984" footer="0.31496062992125984"/>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tint="-0.249977111117893"/>
    <pageSetUpPr fitToPage="1"/>
  </sheetPr>
  <dimension ref="A1:F14"/>
  <sheetViews>
    <sheetView showGridLines="0" workbookViewId="0">
      <selection activeCell="D1" sqref="D1"/>
    </sheetView>
  </sheetViews>
  <sheetFormatPr baseColWidth="10" defaultColWidth="11.46484375" defaultRowHeight="11.65"/>
  <cols>
    <col min="1" max="1" width="11.46484375" style="20"/>
    <col min="2" max="2" width="36.796875" style="20" customWidth="1"/>
    <col min="3" max="16384" width="11.46484375" style="20"/>
  </cols>
  <sheetData>
    <row r="1" spans="1:6" ht="14.25">
      <c r="A1" s="57" t="s">
        <v>25</v>
      </c>
      <c r="B1" s="67"/>
      <c r="C1" s="67"/>
      <c r="D1" s="58" t="s">
        <v>127</v>
      </c>
      <c r="E1" s="67"/>
      <c r="F1" s="67"/>
    </row>
    <row r="2" spans="1:6">
      <c r="A2" s="67" t="s">
        <v>49</v>
      </c>
      <c r="B2" s="67"/>
      <c r="C2" s="67"/>
      <c r="D2" s="67"/>
      <c r="E2" s="67"/>
      <c r="F2" s="67"/>
    </row>
    <row r="3" spans="1:6">
      <c r="A3" s="67" t="s">
        <v>41</v>
      </c>
      <c r="B3" s="67"/>
      <c r="C3" s="67"/>
      <c r="D3" s="67"/>
      <c r="E3" s="67"/>
      <c r="F3" s="67"/>
    </row>
    <row r="4" spans="1:6">
      <c r="A4" s="67"/>
      <c r="B4" s="67"/>
      <c r="C4" s="67"/>
      <c r="D4" s="67"/>
      <c r="E4" s="67"/>
      <c r="F4" s="67"/>
    </row>
    <row r="5" spans="1:6">
      <c r="A5" s="67"/>
      <c r="B5" s="82"/>
      <c r="C5" s="336" t="e">
        <f>+#REF!</f>
        <v>#REF!</v>
      </c>
      <c r="D5" s="337"/>
      <c r="E5" s="336" t="e">
        <f>+#REF!</f>
        <v>#REF!</v>
      </c>
      <c r="F5" s="337"/>
    </row>
    <row r="6" spans="1:6">
      <c r="A6" s="67"/>
      <c r="B6" s="99"/>
      <c r="C6" s="338" t="s">
        <v>47</v>
      </c>
      <c r="D6" s="339"/>
      <c r="E6" s="338" t="s">
        <v>48</v>
      </c>
      <c r="F6" s="339"/>
    </row>
    <row r="7" spans="1:6">
      <c r="A7" s="67"/>
      <c r="B7" s="100" t="s">
        <v>44</v>
      </c>
      <c r="C7" s="100" t="s">
        <v>45</v>
      </c>
      <c r="D7" s="101" t="s">
        <v>46</v>
      </c>
      <c r="E7" s="100" t="s">
        <v>45</v>
      </c>
      <c r="F7" s="101" t="s">
        <v>46</v>
      </c>
    </row>
    <row r="8" spans="1:6">
      <c r="A8" s="67"/>
      <c r="B8" s="67"/>
      <c r="C8" s="102"/>
      <c r="D8" s="103"/>
      <c r="E8" s="102"/>
      <c r="F8" s="103"/>
    </row>
    <row r="9" spans="1:6">
      <c r="A9" s="67"/>
      <c r="B9" s="67"/>
      <c r="C9" s="102"/>
      <c r="D9" s="103"/>
      <c r="E9" s="102"/>
      <c r="F9" s="103"/>
    </row>
    <row r="10" spans="1:6">
      <c r="A10" s="67"/>
      <c r="B10" s="67"/>
      <c r="C10" s="102"/>
      <c r="D10" s="103"/>
      <c r="E10" s="102"/>
      <c r="F10" s="103"/>
    </row>
    <row r="11" spans="1:6">
      <c r="A11" s="67"/>
      <c r="B11" s="47" t="s">
        <v>42</v>
      </c>
      <c r="C11" s="104"/>
      <c r="D11" s="105"/>
      <c r="E11" s="104"/>
      <c r="F11" s="105"/>
    </row>
    <row r="12" spans="1:6">
      <c r="A12" s="67"/>
      <c r="B12" s="106" t="s">
        <v>43</v>
      </c>
      <c r="C12" s="27">
        <f t="shared" ref="C12:F12" si="0">+SUM(C8:C11)</f>
        <v>0</v>
      </c>
      <c r="D12" s="28">
        <f t="shared" si="0"/>
        <v>0</v>
      </c>
      <c r="E12" s="27">
        <f t="shared" si="0"/>
        <v>0</v>
      </c>
      <c r="F12" s="28">
        <f t="shared" si="0"/>
        <v>0</v>
      </c>
    </row>
    <row r="13" spans="1:6">
      <c r="A13" s="67"/>
      <c r="B13" s="67"/>
      <c r="C13" s="67"/>
      <c r="D13" s="67"/>
      <c r="E13" s="67"/>
      <c r="F13" s="67"/>
    </row>
    <row r="14" spans="1:6" ht="13.15">
      <c r="A14" s="67"/>
      <c r="B14" s="45" t="s">
        <v>54</v>
      </c>
      <c r="C14" s="80"/>
      <c r="D14" s="80" t="e">
        <f>+D12-#REF!</f>
        <v>#REF!</v>
      </c>
      <c r="E14" s="80"/>
      <c r="F14" s="80"/>
    </row>
  </sheetData>
  <sheetProtection password="DF8B" sheet="1" objects="1" scenarios="1"/>
  <mergeCells count="4">
    <mergeCell ref="C5:D5"/>
    <mergeCell ref="E5:F5"/>
    <mergeCell ref="C6:D6"/>
    <mergeCell ref="E6:F6"/>
  </mergeCells>
  <hyperlinks>
    <hyperlink ref="D1" location="'Est Situacion'!A1" display="Volver" xr:uid="{00000000-0004-0000-1300-000000000000}"/>
  </hyperlink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tabColor theme="4" tint="-0.249977111117893"/>
  </sheetPr>
  <dimension ref="B2:D26"/>
  <sheetViews>
    <sheetView showGridLines="0" workbookViewId="0">
      <selection activeCell="J21" sqref="J21"/>
    </sheetView>
  </sheetViews>
  <sheetFormatPr baseColWidth="10" defaultColWidth="11.46484375" defaultRowHeight="11.65"/>
  <cols>
    <col min="1" max="1" width="11.46484375" style="20"/>
    <col min="2" max="2" width="34.19921875" style="20" bestFit="1" customWidth="1"/>
    <col min="3" max="4" width="12.46484375" style="20" customWidth="1"/>
    <col min="5" max="16384" width="11.46484375" style="20"/>
  </cols>
  <sheetData>
    <row r="2" spans="2:4">
      <c r="C2" s="65" t="s">
        <v>5</v>
      </c>
      <c r="D2" s="65" t="s">
        <v>50</v>
      </c>
    </row>
    <row r="3" spans="2:4" ht="13.15">
      <c r="C3" s="64" t="e">
        <f>+#REF!</f>
        <v>#REF!</v>
      </c>
      <c r="D3" s="64" t="e">
        <f>+#REF!</f>
        <v>#REF!</v>
      </c>
    </row>
    <row r="4" spans="2:4" ht="13.15">
      <c r="C4" s="63" t="s">
        <v>0</v>
      </c>
      <c r="D4" s="63" t="s">
        <v>0</v>
      </c>
    </row>
    <row r="5" spans="2:4">
      <c r="B5" s="26" t="s">
        <v>165</v>
      </c>
    </row>
    <row r="6" spans="2:4">
      <c r="B6" s="26" t="s">
        <v>166</v>
      </c>
      <c r="C6" s="138"/>
      <c r="D6" s="138"/>
    </row>
    <row r="7" spans="2:4">
      <c r="B7" s="20" t="s">
        <v>167</v>
      </c>
      <c r="C7" s="137"/>
      <c r="D7" s="137"/>
    </row>
    <row r="8" spans="2:4">
      <c r="B8" s="20" t="s">
        <v>168</v>
      </c>
      <c r="C8" s="137"/>
      <c r="D8" s="137"/>
    </row>
    <row r="9" spans="2:4">
      <c r="B9" s="20" t="s">
        <v>169</v>
      </c>
      <c r="C9" s="137"/>
      <c r="D9" s="137"/>
    </row>
    <row r="10" spans="2:4">
      <c r="B10" s="20" t="s">
        <v>170</v>
      </c>
      <c r="C10" s="137"/>
      <c r="D10" s="137"/>
    </row>
    <row r="11" spans="2:4">
      <c r="B11" s="27" t="s">
        <v>171</v>
      </c>
      <c r="C11" s="140">
        <f>+SUM(C7:C10)</f>
        <v>0</v>
      </c>
      <c r="D11" s="140">
        <f t="shared" ref="D11" si="0">+SUM(D7:D10)</f>
        <v>0</v>
      </c>
    </row>
    <row r="12" spans="2:4">
      <c r="C12" s="137"/>
      <c r="D12" s="137"/>
    </row>
    <row r="13" spans="2:4">
      <c r="C13" s="137"/>
      <c r="D13" s="137"/>
    </row>
    <row r="14" spans="2:4">
      <c r="B14" s="26" t="s">
        <v>172</v>
      </c>
      <c r="C14" s="137"/>
      <c r="D14" s="137"/>
    </row>
    <row r="15" spans="2:4">
      <c r="B15" s="26" t="s">
        <v>173</v>
      </c>
      <c r="C15" s="137"/>
      <c r="D15" s="137"/>
    </row>
    <row r="16" spans="2:4">
      <c r="B16" s="20" t="s">
        <v>167</v>
      </c>
      <c r="C16" s="137"/>
      <c r="D16" s="137"/>
    </row>
    <row r="17" spans="2:4">
      <c r="B17" s="20" t="s">
        <v>168</v>
      </c>
      <c r="C17" s="137"/>
      <c r="D17" s="137"/>
    </row>
    <row r="18" spans="2:4">
      <c r="B18" s="20" t="s">
        <v>169</v>
      </c>
      <c r="C18" s="137"/>
      <c r="D18" s="137"/>
    </row>
    <row r="19" spans="2:4">
      <c r="B19" s="20" t="s">
        <v>170</v>
      </c>
      <c r="C19" s="137"/>
      <c r="D19" s="137"/>
    </row>
    <row r="20" spans="2:4">
      <c r="B20" s="27" t="s">
        <v>174</v>
      </c>
      <c r="C20" s="140">
        <f>+SUM(C16:C19)</f>
        <v>0</v>
      </c>
      <c r="D20" s="140">
        <f t="shared" ref="D20" si="1">+SUM(D16:D19)</f>
        <v>0</v>
      </c>
    </row>
    <row r="21" spans="2:4">
      <c r="C21" s="137"/>
      <c r="D21" s="137"/>
    </row>
    <row r="22" spans="2:4">
      <c r="B22" s="27" t="s">
        <v>175</v>
      </c>
      <c r="C22" s="140">
        <f>+C20+C11</f>
        <v>0</v>
      </c>
      <c r="D22" s="140">
        <f t="shared" ref="D22" si="2">+D20+D11</f>
        <v>0</v>
      </c>
    </row>
    <row r="23" spans="2:4">
      <c r="C23" s="138"/>
      <c r="D23" s="138"/>
    </row>
    <row r="24" spans="2:4">
      <c r="B24" s="62" t="s">
        <v>176</v>
      </c>
      <c r="C24" s="139" t="e">
        <f>+SUM(C7:C9,C16:C18)-#REF!</f>
        <v>#REF!</v>
      </c>
      <c r="D24" s="139" t="e">
        <f>+SUM(D7:D9,D16:D18)-#REF!</f>
        <v>#REF!</v>
      </c>
    </row>
    <row r="25" spans="2:4">
      <c r="B25" s="62" t="s">
        <v>177</v>
      </c>
      <c r="C25" s="139" t="e">
        <f>+SUM(C10,C19)-#REF!</f>
        <v>#REF!</v>
      </c>
      <c r="D25" s="139" t="e">
        <f>+SUM(D10,D19)-#REF!</f>
        <v>#REF!</v>
      </c>
    </row>
    <row r="26" spans="2:4">
      <c r="B26" s="62"/>
      <c r="C26" s="139"/>
      <c r="D26" s="139"/>
    </row>
  </sheetData>
  <sheetProtection password="DF8B" sheet="1" objects="1" scenarios="1"/>
  <dataValidations count="1">
    <dataValidation type="whole" allowBlank="1" showInputMessage="1" showErrorMessage="1" sqref="C7:D10 C15:D19" xr:uid="{00000000-0002-0000-1700-000000000000}">
      <formula1>-9.99999999999999E+21</formula1>
      <formula2>9.99999999999999E+23</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tabColor theme="3" tint="0.39997558519241921"/>
    <pageSetUpPr fitToPage="1"/>
  </sheetPr>
  <dimension ref="A1:O77"/>
  <sheetViews>
    <sheetView showGridLines="0" zoomScale="120" zoomScaleNormal="120" workbookViewId="0">
      <selection activeCell="B13" sqref="B13"/>
    </sheetView>
  </sheetViews>
  <sheetFormatPr baseColWidth="10" defaultColWidth="11.46484375" defaultRowHeight="13.15"/>
  <cols>
    <col min="1" max="1" width="11.46484375" style="1"/>
    <col min="2" max="2" width="36.796875" style="1" customWidth="1"/>
    <col min="3" max="9" width="14" style="1" customWidth="1"/>
    <col min="10" max="10" width="14" style="2" customWidth="1"/>
    <col min="11" max="11" width="13.53125" style="1" customWidth="1"/>
    <col min="12" max="12" width="39.19921875" style="1" bestFit="1" customWidth="1"/>
    <col min="13" max="14" width="13.86328125" style="1" customWidth="1"/>
    <col min="15" max="15" width="12.53125" style="1" bestFit="1" customWidth="1"/>
    <col min="16" max="16384" width="11.46484375" style="1"/>
  </cols>
  <sheetData>
    <row r="1" spans="1:15" ht="14.25">
      <c r="A1" s="25" t="s">
        <v>59</v>
      </c>
      <c r="B1" s="25"/>
      <c r="C1" s="25"/>
      <c r="D1" s="2"/>
      <c r="E1" s="2"/>
      <c r="H1" s="41" t="s">
        <v>127</v>
      </c>
    </row>
    <row r="3" spans="1:15">
      <c r="A3" s="1" t="s">
        <v>63</v>
      </c>
    </row>
    <row r="7" spans="1:15" ht="26.25">
      <c r="B7" s="168" t="s">
        <v>129</v>
      </c>
      <c r="C7" s="171" t="s">
        <v>133</v>
      </c>
      <c r="D7" s="171" t="s">
        <v>65</v>
      </c>
      <c r="E7" s="171" t="s">
        <v>60</v>
      </c>
      <c r="F7" s="171" t="s">
        <v>134</v>
      </c>
      <c r="G7" s="171" t="s">
        <v>135</v>
      </c>
      <c r="H7" s="171" t="s">
        <v>180</v>
      </c>
      <c r="I7" s="171" t="s">
        <v>136</v>
      </c>
      <c r="J7" s="172" t="s">
        <v>2</v>
      </c>
      <c r="M7" s="157"/>
    </row>
    <row r="8" spans="1:15" ht="13.5" thickBot="1">
      <c r="B8" s="169"/>
      <c r="C8" s="165" t="s">
        <v>0</v>
      </c>
      <c r="D8" s="165" t="s">
        <v>0</v>
      </c>
      <c r="E8" s="165" t="s">
        <v>0</v>
      </c>
      <c r="F8" s="165" t="s">
        <v>0</v>
      </c>
      <c r="G8" s="165" t="s">
        <v>0</v>
      </c>
      <c r="H8" s="165" t="s">
        <v>0</v>
      </c>
      <c r="I8" s="165" t="s">
        <v>0</v>
      </c>
      <c r="J8" s="170" t="s">
        <v>0</v>
      </c>
    </row>
    <row r="9" spans="1:15" ht="13.5" thickBot="1">
      <c r="L9" s="154"/>
      <c r="M9" s="151" t="e">
        <f>+#REF!</f>
        <v>#REF!</v>
      </c>
      <c r="N9" s="151" t="e">
        <f>+#REF!</f>
        <v>#REF!</v>
      </c>
      <c r="O9" s="151" t="e">
        <f>+#REF!</f>
        <v>#REF!</v>
      </c>
    </row>
    <row r="10" spans="1:15">
      <c r="B10" s="1" t="s">
        <v>237</v>
      </c>
      <c r="C10" s="135"/>
      <c r="D10" s="135"/>
      <c r="E10" s="135"/>
      <c r="F10" s="135"/>
      <c r="G10" s="135"/>
      <c r="H10" s="135"/>
      <c r="I10" s="135"/>
      <c r="J10" s="136"/>
      <c r="L10" s="162"/>
      <c r="M10" s="155"/>
      <c r="N10" s="155"/>
      <c r="O10" s="155"/>
    </row>
    <row r="11" spans="1:15">
      <c r="B11" s="1" t="s">
        <v>58</v>
      </c>
      <c r="C11" s="135"/>
      <c r="D11" s="135"/>
      <c r="E11" s="135"/>
      <c r="F11" s="135"/>
      <c r="G11" s="135"/>
      <c r="H11" s="135"/>
      <c r="I11" s="135"/>
      <c r="J11" s="136">
        <f t="shared" ref="J11:J13" si="0">+SUM(C11:I11)</f>
        <v>0</v>
      </c>
      <c r="L11" s="162"/>
      <c r="M11" s="155"/>
      <c r="N11" s="155"/>
      <c r="O11" s="155"/>
    </row>
    <row r="12" spans="1:15">
      <c r="B12" s="1" t="s">
        <v>130</v>
      </c>
      <c r="C12" s="135"/>
      <c r="D12" s="135"/>
      <c r="E12" s="135"/>
      <c r="F12" s="135"/>
      <c r="G12" s="135"/>
      <c r="H12" s="135"/>
      <c r="I12" s="135"/>
      <c r="J12" s="136">
        <f t="shared" si="0"/>
        <v>0</v>
      </c>
      <c r="L12" s="162"/>
      <c r="M12" s="155"/>
      <c r="N12" s="155"/>
      <c r="O12" s="155"/>
    </row>
    <row r="13" spans="1:15">
      <c r="B13" s="1" t="s">
        <v>131</v>
      </c>
      <c r="C13" s="135"/>
      <c r="D13" s="135"/>
      <c r="E13" s="135"/>
      <c r="F13" s="135"/>
      <c r="G13" s="135"/>
      <c r="H13" s="135"/>
      <c r="I13" s="135"/>
      <c r="J13" s="136">
        <f t="shared" si="0"/>
        <v>0</v>
      </c>
      <c r="L13" s="162"/>
      <c r="M13" s="155"/>
      <c r="N13" s="155"/>
      <c r="O13" s="155"/>
    </row>
    <row r="14" spans="1:15">
      <c r="C14" s="135"/>
      <c r="D14" s="135"/>
      <c r="E14" s="135"/>
      <c r="F14" s="135"/>
      <c r="G14" s="135"/>
      <c r="H14" s="135"/>
      <c r="I14" s="135"/>
      <c r="J14" s="136"/>
      <c r="L14" s="162"/>
      <c r="M14" s="155"/>
      <c r="N14" s="155"/>
      <c r="O14" s="155"/>
    </row>
    <row r="15" spans="1:15">
      <c r="B15" s="180">
        <v>44926</v>
      </c>
      <c r="C15" s="167">
        <f>+SUM(C10:C14)</f>
        <v>0</v>
      </c>
      <c r="D15" s="167">
        <f t="shared" ref="D15:J15" si="1">+SUM(D10:D14)</f>
        <v>0</v>
      </c>
      <c r="E15" s="167">
        <f t="shared" si="1"/>
        <v>0</v>
      </c>
      <c r="F15" s="167">
        <f t="shared" si="1"/>
        <v>0</v>
      </c>
      <c r="G15" s="167">
        <f t="shared" si="1"/>
        <v>0</v>
      </c>
      <c r="H15" s="167">
        <f t="shared" si="1"/>
        <v>0</v>
      </c>
      <c r="I15" s="167">
        <f t="shared" si="1"/>
        <v>0</v>
      </c>
      <c r="J15" s="176">
        <f t="shared" si="1"/>
        <v>0</v>
      </c>
      <c r="L15" s="162"/>
      <c r="M15" s="155"/>
      <c r="N15" s="155"/>
      <c r="O15" s="155"/>
    </row>
    <row r="16" spans="1:15">
      <c r="C16" s="54"/>
      <c r="D16" s="54"/>
      <c r="E16" s="54"/>
      <c r="F16" s="54"/>
      <c r="G16" s="54"/>
      <c r="H16" s="54"/>
      <c r="I16" s="54"/>
      <c r="J16" s="136"/>
      <c r="L16" s="162"/>
      <c r="M16" s="155"/>
      <c r="N16" s="155"/>
      <c r="O16" s="155"/>
    </row>
    <row r="17" spans="2:15">
      <c r="B17" s="2" t="s">
        <v>217</v>
      </c>
      <c r="C17" s="136">
        <f>+C15</f>
        <v>0</v>
      </c>
      <c r="D17" s="136">
        <f t="shared" ref="D17:I17" si="2">+D15</f>
        <v>0</v>
      </c>
      <c r="E17" s="136">
        <f t="shared" si="2"/>
        <v>0</v>
      </c>
      <c r="F17" s="136">
        <f t="shared" si="2"/>
        <v>0</v>
      </c>
      <c r="G17" s="136">
        <f t="shared" si="2"/>
        <v>0</v>
      </c>
      <c r="H17" s="136">
        <f t="shared" si="2"/>
        <v>0</v>
      </c>
      <c r="I17" s="136">
        <f t="shared" si="2"/>
        <v>0</v>
      </c>
      <c r="J17" s="136">
        <f t="shared" ref="J17:J20" si="3">+SUM(C17:I17)</f>
        <v>0</v>
      </c>
      <c r="L17" s="162"/>
      <c r="M17" s="155"/>
      <c r="N17" s="155"/>
      <c r="O17" s="155"/>
    </row>
    <row r="18" spans="2:15">
      <c r="B18" s="1" t="s">
        <v>58</v>
      </c>
      <c r="C18" s="135"/>
      <c r="D18" s="135"/>
      <c r="E18" s="135"/>
      <c r="F18" s="135"/>
      <c r="G18" s="135"/>
      <c r="H18" s="135"/>
      <c r="I18" s="135"/>
      <c r="J18" s="136">
        <f>+SUM(C18:I18)</f>
        <v>0</v>
      </c>
      <c r="L18" s="162"/>
      <c r="M18" s="155"/>
      <c r="N18" s="155"/>
      <c r="O18" s="155"/>
    </row>
    <row r="19" spans="2:15">
      <c r="B19" s="1" t="s">
        <v>130</v>
      </c>
      <c r="D19" s="135"/>
      <c r="E19" s="135"/>
      <c r="F19" s="135"/>
      <c r="G19" s="135"/>
      <c r="H19" s="135"/>
      <c r="I19" s="135"/>
      <c r="J19" s="136">
        <f t="shared" si="3"/>
        <v>0</v>
      </c>
      <c r="L19" s="162"/>
      <c r="M19" s="155"/>
      <c r="N19" s="155"/>
      <c r="O19" s="155"/>
    </row>
    <row r="20" spans="2:15">
      <c r="B20" s="1" t="s">
        <v>131</v>
      </c>
      <c r="C20" s="135"/>
      <c r="D20" s="135"/>
      <c r="E20" s="135"/>
      <c r="F20" s="135"/>
      <c r="G20" s="135"/>
      <c r="H20" s="135"/>
      <c r="I20" s="135"/>
      <c r="J20" s="136">
        <f t="shared" si="3"/>
        <v>0</v>
      </c>
      <c r="L20" s="162"/>
      <c r="M20" s="155"/>
      <c r="N20" s="155"/>
      <c r="O20" s="155"/>
    </row>
    <row r="21" spans="2:15">
      <c r="C21" s="54"/>
      <c r="D21" s="54"/>
      <c r="E21" s="54"/>
      <c r="F21" s="54"/>
      <c r="G21" s="54"/>
      <c r="H21" s="54"/>
      <c r="I21" s="54"/>
      <c r="J21" s="136"/>
      <c r="L21" s="162"/>
      <c r="M21" s="155"/>
      <c r="N21" s="155"/>
      <c r="O21" s="155"/>
    </row>
    <row r="22" spans="2:15">
      <c r="B22" s="180">
        <v>45291</v>
      </c>
      <c r="C22" s="167">
        <f>+SUM(C17:C21)</f>
        <v>0</v>
      </c>
      <c r="D22" s="167">
        <f t="shared" ref="D22:J22" si="4">+SUM(D17:D21)</f>
        <v>0</v>
      </c>
      <c r="E22" s="167">
        <f t="shared" si="4"/>
        <v>0</v>
      </c>
      <c r="F22" s="167">
        <f t="shared" si="4"/>
        <v>0</v>
      </c>
      <c r="G22" s="167">
        <f t="shared" si="4"/>
        <v>0</v>
      </c>
      <c r="H22" s="167">
        <f t="shared" si="4"/>
        <v>0</v>
      </c>
      <c r="I22" s="167">
        <f t="shared" si="4"/>
        <v>0</v>
      </c>
      <c r="J22" s="176">
        <f t="shared" si="4"/>
        <v>0</v>
      </c>
      <c r="L22" s="162"/>
      <c r="M22" s="155"/>
      <c r="N22" s="155"/>
      <c r="O22" s="155"/>
    </row>
    <row r="23" spans="2:15">
      <c r="L23" s="162"/>
      <c r="M23" s="155"/>
      <c r="N23" s="155"/>
      <c r="O23" s="155"/>
    </row>
    <row r="24" spans="2:15">
      <c r="L24" s="162"/>
      <c r="M24" s="162"/>
      <c r="N24" s="162"/>
      <c r="O24" s="162"/>
    </row>
    <row r="25" spans="2:15">
      <c r="L25" s="150"/>
      <c r="M25" s="150"/>
      <c r="N25" s="150"/>
      <c r="O25" s="150"/>
    </row>
    <row r="26" spans="2:15" ht="13.5" thickBot="1">
      <c r="L26" s="152"/>
      <c r="M26" s="153"/>
      <c r="N26" s="153"/>
      <c r="O26" s="152"/>
    </row>
    <row r="27" spans="2:15" ht="26.65" thickBot="1">
      <c r="B27" s="168" t="s">
        <v>137</v>
      </c>
      <c r="C27" s="171" t="s">
        <v>133</v>
      </c>
      <c r="D27" s="171" t="s">
        <v>65</v>
      </c>
      <c r="E27" s="171" t="s">
        <v>60</v>
      </c>
      <c r="F27" s="171" t="s">
        <v>134</v>
      </c>
      <c r="G27" s="171" t="s">
        <v>135</v>
      </c>
      <c r="H27" s="171" t="s">
        <v>180</v>
      </c>
      <c r="I27" s="171" t="s">
        <v>136</v>
      </c>
      <c r="J27" s="172" t="s">
        <v>2</v>
      </c>
      <c r="L27" s="149"/>
      <c r="M27" s="156">
        <f>SUM(M10:M23)</f>
        <v>0</v>
      </c>
      <c r="N27" s="156">
        <f>SUM(N10:N23)</f>
        <v>0</v>
      </c>
      <c r="O27" s="148">
        <f>SUM(O10:O26)</f>
        <v>0</v>
      </c>
    </row>
    <row r="28" spans="2:15">
      <c r="B28" s="169"/>
      <c r="C28" s="165" t="s">
        <v>0</v>
      </c>
      <c r="D28" s="165" t="s">
        <v>0</v>
      </c>
      <c r="E28" s="165" t="s">
        <v>0</v>
      </c>
      <c r="F28" s="165" t="s">
        <v>0</v>
      </c>
      <c r="G28" s="165" t="s">
        <v>0</v>
      </c>
      <c r="H28" s="165" t="s">
        <v>0</v>
      </c>
      <c r="I28" s="165" t="s">
        <v>0</v>
      </c>
      <c r="J28" s="170" t="s">
        <v>0</v>
      </c>
    </row>
    <row r="29" spans="2:15">
      <c r="N29" s="157"/>
    </row>
    <row r="30" spans="2:15">
      <c r="B30" s="1" t="str">
        <f>+B10</f>
        <v>Saldo al 01/01/2022</v>
      </c>
      <c r="C30" s="135"/>
      <c r="D30" s="135"/>
      <c r="E30" s="135"/>
      <c r="F30" s="135"/>
      <c r="G30" s="135"/>
      <c r="H30" s="135"/>
      <c r="I30" s="135"/>
      <c r="J30" s="136"/>
    </row>
    <row r="31" spans="2:15">
      <c r="B31" s="1" t="s">
        <v>130</v>
      </c>
      <c r="C31" s="135"/>
      <c r="D31" s="135"/>
      <c r="E31" s="135"/>
      <c r="F31" s="135"/>
      <c r="G31" s="135"/>
      <c r="H31" s="135"/>
      <c r="I31" s="135"/>
      <c r="J31" s="136">
        <f t="shared" ref="J31:J33" si="5">+SUM(C31:I31)</f>
        <v>0</v>
      </c>
    </row>
    <row r="32" spans="2:15">
      <c r="B32" s="1" t="s">
        <v>132</v>
      </c>
      <c r="C32" s="135"/>
      <c r="D32" s="135"/>
      <c r="E32" s="135"/>
      <c r="F32" s="135"/>
      <c r="G32" s="135"/>
      <c r="H32" s="135"/>
      <c r="I32" s="135"/>
      <c r="J32" s="136"/>
      <c r="L32" s="54"/>
      <c r="M32" s="54"/>
    </row>
    <row r="33" spans="2:11">
      <c r="B33" s="1" t="s">
        <v>131</v>
      </c>
      <c r="C33" s="135"/>
      <c r="D33" s="135"/>
      <c r="E33" s="135"/>
      <c r="F33" s="135"/>
      <c r="G33" s="135"/>
      <c r="H33" s="135"/>
      <c r="I33" s="135"/>
      <c r="J33" s="136">
        <f t="shared" si="5"/>
        <v>0</v>
      </c>
      <c r="K33" s="157"/>
    </row>
    <row r="34" spans="2:11">
      <c r="C34" s="54"/>
      <c r="D34" s="54"/>
      <c r="E34" s="54"/>
      <c r="F34" s="54"/>
      <c r="G34" s="54"/>
      <c r="H34" s="54"/>
      <c r="I34" s="54"/>
      <c r="J34" s="136"/>
    </row>
    <row r="35" spans="2:11">
      <c r="B35" s="145">
        <f>+B15</f>
        <v>44926</v>
      </c>
      <c r="C35" s="141">
        <f>+SUM(C30:C34)</f>
        <v>0</v>
      </c>
      <c r="D35" s="141">
        <f t="shared" ref="D35" si="6">+SUM(D30:D34)</f>
        <v>0</v>
      </c>
      <c r="E35" s="141">
        <f t="shared" ref="E35" si="7">+SUM(E30:E34)</f>
        <v>0</v>
      </c>
      <c r="F35" s="141">
        <f t="shared" ref="F35" si="8">+SUM(F30:F34)</f>
        <v>0</v>
      </c>
      <c r="G35" s="141">
        <f t="shared" ref="G35" si="9">+SUM(G30:G34)</f>
        <v>0</v>
      </c>
      <c r="H35" s="141">
        <f t="shared" ref="H35" si="10">+SUM(H30:H34)</f>
        <v>0</v>
      </c>
      <c r="I35" s="141">
        <f t="shared" ref="I35" si="11">+SUM(I30:I34)</f>
        <v>0</v>
      </c>
      <c r="J35" s="142">
        <f t="shared" ref="J35" si="12">+SUM(J30:J34)</f>
        <v>0</v>
      </c>
    </row>
    <row r="36" spans="2:11">
      <c r="C36" s="54"/>
      <c r="D36" s="54"/>
      <c r="E36" s="54"/>
      <c r="F36" s="54"/>
      <c r="G36" s="54"/>
      <c r="H36" s="54"/>
      <c r="I36" s="54"/>
      <c r="J36" s="136"/>
    </row>
    <row r="37" spans="2:11">
      <c r="B37" s="1" t="str">
        <f>+B17</f>
        <v>Saldo al 01/01/2023</v>
      </c>
      <c r="C37" s="54">
        <f>+C35</f>
        <v>0</v>
      </c>
      <c r="D37" s="54">
        <f t="shared" ref="D37:I37" si="13">+D35</f>
        <v>0</v>
      </c>
      <c r="E37" s="54">
        <f t="shared" si="13"/>
        <v>0</v>
      </c>
      <c r="F37" s="54">
        <f>+F35</f>
        <v>0</v>
      </c>
      <c r="G37" s="54">
        <f t="shared" si="13"/>
        <v>0</v>
      </c>
      <c r="H37" s="54">
        <f t="shared" si="13"/>
        <v>0</v>
      </c>
      <c r="I37" s="54">
        <f t="shared" si="13"/>
        <v>0</v>
      </c>
      <c r="J37" s="136">
        <f t="shared" ref="J37:J40" si="14">+SUM(C37:I37)</f>
        <v>0</v>
      </c>
    </row>
    <row r="38" spans="2:11">
      <c r="B38" s="1" t="s">
        <v>130</v>
      </c>
      <c r="C38" s="135"/>
      <c r="D38" s="135"/>
      <c r="E38" s="135"/>
      <c r="F38" s="135"/>
      <c r="G38" s="135"/>
      <c r="H38" s="135"/>
      <c r="I38" s="135"/>
      <c r="J38" s="136"/>
    </row>
    <row r="39" spans="2:11">
      <c r="B39" s="1" t="s">
        <v>132</v>
      </c>
      <c r="C39" s="135"/>
      <c r="D39" s="135"/>
      <c r="E39" s="135"/>
      <c r="F39" s="135"/>
      <c r="G39" s="135"/>
      <c r="H39" s="135"/>
      <c r="I39" s="135"/>
      <c r="J39" s="136"/>
    </row>
    <row r="40" spans="2:11">
      <c r="B40" s="1" t="s">
        <v>131</v>
      </c>
      <c r="C40" s="135"/>
      <c r="D40" s="135"/>
      <c r="E40" s="135"/>
      <c r="F40" s="135"/>
      <c r="G40" s="135"/>
      <c r="H40" s="135"/>
      <c r="I40" s="135"/>
      <c r="J40" s="136">
        <f t="shared" si="14"/>
        <v>0</v>
      </c>
    </row>
    <row r="41" spans="2:11">
      <c r="C41" s="54"/>
      <c r="D41" s="54"/>
      <c r="E41" s="54"/>
      <c r="F41" s="54"/>
      <c r="G41" s="54"/>
      <c r="H41" s="54"/>
      <c r="I41" s="54"/>
      <c r="J41" s="136"/>
    </row>
    <row r="42" spans="2:11">
      <c r="B42" s="180">
        <f>+B22</f>
        <v>45291</v>
      </c>
      <c r="C42" s="167">
        <f>+SUM(C37:C41)</f>
        <v>0</v>
      </c>
      <c r="D42" s="167">
        <f t="shared" ref="D42" si="15">+SUM(D37:D41)</f>
        <v>0</v>
      </c>
      <c r="E42" s="167">
        <f t="shared" ref="E42" si="16">+SUM(E37:E41)</f>
        <v>0</v>
      </c>
      <c r="F42" s="167">
        <f t="shared" ref="F42" si="17">+SUM(F37:F41)</f>
        <v>0</v>
      </c>
      <c r="G42" s="167">
        <f t="shared" ref="G42" si="18">+SUM(G37:G41)</f>
        <v>0</v>
      </c>
      <c r="H42" s="167">
        <f t="shared" ref="H42" si="19">+SUM(H37:H41)</f>
        <v>0</v>
      </c>
      <c r="I42" s="167">
        <f t="shared" ref="I42" si="20">+SUM(I37:I41)</f>
        <v>0</v>
      </c>
      <c r="J42" s="176">
        <f t="shared" ref="J42" si="21">+SUM(J37:J41)</f>
        <v>0</v>
      </c>
    </row>
    <row r="43" spans="2:11">
      <c r="C43" s="54"/>
      <c r="D43" s="54"/>
      <c r="E43" s="54"/>
      <c r="F43" s="54"/>
      <c r="G43" s="54"/>
      <c r="H43" s="54"/>
      <c r="I43" s="54"/>
      <c r="J43" s="136"/>
    </row>
    <row r="44" spans="2:11">
      <c r="C44" s="54"/>
      <c r="D44" s="54"/>
      <c r="E44" s="54"/>
      <c r="F44" s="54"/>
      <c r="G44" s="54"/>
      <c r="H44" s="54"/>
      <c r="I44" s="54"/>
      <c r="J44" s="136"/>
    </row>
    <row r="45" spans="2:11">
      <c r="B45" s="2" t="s">
        <v>138</v>
      </c>
      <c r="C45" s="54"/>
      <c r="D45" s="54"/>
      <c r="E45" s="54"/>
      <c r="F45" s="54"/>
      <c r="G45" s="54"/>
      <c r="H45" s="54"/>
      <c r="I45" s="54"/>
      <c r="J45" s="136"/>
    </row>
    <row r="46" spans="2:11">
      <c r="C46" s="54"/>
      <c r="D46" s="54"/>
      <c r="E46" s="54"/>
      <c r="F46" s="54"/>
      <c r="G46" s="54"/>
      <c r="H46" s="54"/>
      <c r="I46" s="54"/>
      <c r="J46" s="136"/>
    </row>
    <row r="47" spans="2:11">
      <c r="B47" s="166" t="s">
        <v>237</v>
      </c>
      <c r="C47" s="167">
        <f>+C10+C30</f>
        <v>0</v>
      </c>
      <c r="D47" s="167">
        <f>+D15</f>
        <v>0</v>
      </c>
      <c r="E47" s="167">
        <f t="shared" ref="E47:I47" si="22">+E10+E30</f>
        <v>0</v>
      </c>
      <c r="F47" s="167">
        <f t="shared" si="22"/>
        <v>0</v>
      </c>
      <c r="G47" s="167">
        <f t="shared" si="22"/>
        <v>0</v>
      </c>
      <c r="H47" s="167">
        <f t="shared" si="22"/>
        <v>0</v>
      </c>
      <c r="I47" s="167">
        <f t="shared" si="22"/>
        <v>0</v>
      </c>
      <c r="J47" s="176">
        <f>+SUM(C47:I47)</f>
        <v>0</v>
      </c>
    </row>
    <row r="48" spans="2:11">
      <c r="B48" s="36" t="s">
        <v>54</v>
      </c>
      <c r="C48" s="143"/>
      <c r="D48" s="143"/>
      <c r="E48" s="143"/>
      <c r="F48" s="143"/>
      <c r="G48" s="143"/>
      <c r="H48" s="143"/>
      <c r="I48" s="143"/>
      <c r="J48" s="143"/>
    </row>
    <row r="49" spans="2:10">
      <c r="B49" s="166" t="s">
        <v>238</v>
      </c>
      <c r="C49" s="167">
        <f>+C15+C35</f>
        <v>0</v>
      </c>
      <c r="D49" s="167">
        <f t="shared" ref="D49:I49" si="23">+D15+D35</f>
        <v>0</v>
      </c>
      <c r="E49" s="167">
        <f t="shared" si="23"/>
        <v>0</v>
      </c>
      <c r="F49" s="167">
        <f t="shared" si="23"/>
        <v>0</v>
      </c>
      <c r="G49" s="167">
        <f t="shared" si="23"/>
        <v>0</v>
      </c>
      <c r="H49" s="167">
        <f t="shared" si="23"/>
        <v>0</v>
      </c>
      <c r="I49" s="167">
        <f t="shared" si="23"/>
        <v>0</v>
      </c>
      <c r="J49" s="176">
        <f>+SUM(C49:I49)</f>
        <v>0</v>
      </c>
    </row>
    <row r="50" spans="2:10">
      <c r="B50" s="36" t="s">
        <v>54</v>
      </c>
      <c r="C50" s="54"/>
      <c r="D50" s="54"/>
      <c r="E50" s="54"/>
      <c r="F50" s="54"/>
      <c r="G50" s="54"/>
      <c r="H50" s="54"/>
      <c r="I50" s="54"/>
      <c r="J50" s="143"/>
    </row>
    <row r="51" spans="2:10">
      <c r="B51" s="180" t="s">
        <v>218</v>
      </c>
      <c r="C51" s="167">
        <f>+C22+C42</f>
        <v>0</v>
      </c>
      <c r="D51" s="167">
        <f t="shared" ref="D51:I51" si="24">+D22+D42</f>
        <v>0</v>
      </c>
      <c r="E51" s="167">
        <f t="shared" si="24"/>
        <v>0</v>
      </c>
      <c r="F51" s="167">
        <f t="shared" si="24"/>
        <v>0</v>
      </c>
      <c r="G51" s="167">
        <f t="shared" si="24"/>
        <v>0</v>
      </c>
      <c r="H51" s="167">
        <f t="shared" si="24"/>
        <v>0</v>
      </c>
      <c r="I51" s="167">
        <f t="shared" si="24"/>
        <v>0</v>
      </c>
      <c r="J51" s="176">
        <f>+SUM(C51:I51)</f>
        <v>0</v>
      </c>
    </row>
    <row r="52" spans="2:10">
      <c r="B52" s="36" t="s">
        <v>54</v>
      </c>
      <c r="C52" s="54"/>
      <c r="D52" s="54"/>
      <c r="E52" s="54"/>
      <c r="F52" s="54"/>
      <c r="G52" s="54"/>
      <c r="H52" s="54"/>
      <c r="I52" s="54"/>
      <c r="J52" s="143"/>
    </row>
    <row r="53" spans="2:10">
      <c r="C53" s="54"/>
      <c r="D53" s="54"/>
      <c r="E53" s="54"/>
      <c r="F53" s="54"/>
      <c r="G53" s="54"/>
      <c r="H53" s="54"/>
      <c r="I53" s="54"/>
      <c r="J53" s="136"/>
    </row>
    <row r="55" spans="2:10">
      <c r="B55" s="2" t="s">
        <v>178</v>
      </c>
    </row>
    <row r="57" spans="2:10" ht="26.25">
      <c r="B57" s="181"/>
      <c r="C57" s="182" t="s">
        <v>179</v>
      </c>
    </row>
    <row r="58" spans="2:10">
      <c r="B58" s="1" t="s">
        <v>133</v>
      </c>
      <c r="C58" s="59"/>
    </row>
    <row r="59" spans="2:10">
      <c r="B59" s="1" t="s">
        <v>65</v>
      </c>
      <c r="C59" s="59"/>
    </row>
    <row r="60" spans="2:10">
      <c r="B60" s="1" t="s">
        <v>60</v>
      </c>
      <c r="C60" s="59"/>
    </row>
    <row r="61" spans="2:10">
      <c r="B61" s="1" t="s">
        <v>134</v>
      </c>
      <c r="C61" s="59"/>
    </row>
    <row r="62" spans="2:10">
      <c r="B62" s="1" t="s">
        <v>135</v>
      </c>
      <c r="C62" s="59"/>
    </row>
    <row r="63" spans="2:10">
      <c r="B63" s="1" t="s">
        <v>61</v>
      </c>
      <c r="C63" s="59"/>
    </row>
    <row r="64" spans="2:10">
      <c r="B64" s="1" t="s">
        <v>136</v>
      </c>
      <c r="C64" s="59"/>
    </row>
    <row r="65" spans="1:11">
      <c r="B65" s="166" t="s">
        <v>2</v>
      </c>
      <c r="C65" s="183">
        <f>+SUM(C58:C64)</f>
        <v>0</v>
      </c>
    </row>
    <row r="68" spans="1:11">
      <c r="A68" s="1" t="s">
        <v>64</v>
      </c>
    </row>
    <row r="70" spans="1:11">
      <c r="B70" s="173"/>
      <c r="C70" s="343" t="s">
        <v>5</v>
      </c>
      <c r="D70" s="344"/>
      <c r="E70" s="345"/>
      <c r="F70" s="343" t="s">
        <v>50</v>
      </c>
      <c r="G70" s="344"/>
      <c r="H70" s="345"/>
      <c r="I70" s="346"/>
      <c r="J70" s="346"/>
      <c r="K70" s="346"/>
    </row>
    <row r="71" spans="1:11">
      <c r="B71" s="175"/>
      <c r="C71" s="340" t="e">
        <f>+#REF!</f>
        <v>#REF!</v>
      </c>
      <c r="D71" s="341"/>
      <c r="E71" s="342"/>
      <c r="F71" s="340" t="e">
        <f>+#REF!</f>
        <v>#REF!</v>
      </c>
      <c r="G71" s="341"/>
      <c r="H71" s="342"/>
      <c r="I71" s="347"/>
      <c r="J71" s="346"/>
      <c r="K71" s="346"/>
    </row>
    <row r="72" spans="1:11" ht="39.4">
      <c r="B72" s="174"/>
      <c r="C72" s="179" t="s">
        <v>67</v>
      </c>
      <c r="D72" s="177" t="s">
        <v>68</v>
      </c>
      <c r="E72" s="178" t="s">
        <v>69</v>
      </c>
      <c r="F72" s="179" t="s">
        <v>67</v>
      </c>
      <c r="G72" s="177" t="s">
        <v>68</v>
      </c>
      <c r="H72" s="178" t="s">
        <v>69</v>
      </c>
      <c r="I72" s="122"/>
      <c r="J72" s="122"/>
      <c r="K72" s="122"/>
    </row>
    <row r="73" spans="1:11">
      <c r="B73" s="9" t="s">
        <v>65</v>
      </c>
      <c r="C73" s="59"/>
      <c r="D73" s="59"/>
      <c r="E73" s="12"/>
      <c r="F73" s="60"/>
      <c r="G73" s="59"/>
      <c r="H73" s="12"/>
      <c r="I73" s="59"/>
      <c r="J73" s="146"/>
    </row>
    <row r="74" spans="1:11">
      <c r="B74" s="9" t="s">
        <v>60</v>
      </c>
      <c r="C74" s="59"/>
      <c r="D74" s="59"/>
      <c r="E74" s="12"/>
      <c r="F74" s="60"/>
      <c r="G74" s="59"/>
      <c r="H74" s="12"/>
      <c r="I74" s="59"/>
      <c r="J74" s="146"/>
    </row>
    <row r="75" spans="1:11">
      <c r="B75" s="9" t="s">
        <v>66</v>
      </c>
      <c r="C75" s="59"/>
      <c r="D75" s="59"/>
      <c r="E75" s="12"/>
      <c r="F75" s="60"/>
      <c r="G75" s="59"/>
      <c r="H75" s="12"/>
      <c r="I75" s="59"/>
      <c r="J75" s="146"/>
    </row>
    <row r="76" spans="1:11">
      <c r="B76" s="9" t="s">
        <v>61</v>
      </c>
      <c r="C76" s="59"/>
      <c r="D76" s="59"/>
      <c r="E76" s="12"/>
      <c r="F76" s="60"/>
      <c r="G76" s="59"/>
      <c r="H76" s="12"/>
      <c r="I76" s="59"/>
      <c r="J76" s="146"/>
    </row>
    <row r="77" spans="1:11">
      <c r="B77" s="21" t="s">
        <v>1</v>
      </c>
      <c r="C77" s="61"/>
      <c r="D77" s="61"/>
      <c r="E77" s="16"/>
      <c r="F77" s="147"/>
      <c r="G77" s="61"/>
      <c r="H77" s="16"/>
      <c r="I77" s="59"/>
      <c r="J77" s="146"/>
    </row>
  </sheetData>
  <sheetProtection formatCells="0"/>
  <mergeCells count="6">
    <mergeCell ref="C71:E71"/>
    <mergeCell ref="F70:H70"/>
    <mergeCell ref="F71:H71"/>
    <mergeCell ref="I70:K70"/>
    <mergeCell ref="I71:K71"/>
    <mergeCell ref="C70:E70"/>
  </mergeCells>
  <hyperlinks>
    <hyperlink ref="H1" location="'Est Situacion'!A1" display="Volver" xr:uid="{00000000-0004-0000-2300-000000000000}"/>
  </hyperlinks>
  <pageMargins left="0.70866141732283472" right="0.70866141732283472" top="0.74803149606299213" bottom="0.74803149606299213" header="0.31496062992125984" footer="0.31496062992125984"/>
  <pageSetup scale="56"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9"/>
  <dimension ref="A1:H28"/>
  <sheetViews>
    <sheetView showGridLines="0" topLeftCell="A4" workbookViewId="0">
      <selection activeCell="F30" sqref="F30"/>
    </sheetView>
  </sheetViews>
  <sheetFormatPr baseColWidth="10" defaultRowHeight="14.25"/>
  <cols>
    <col min="2" max="2" width="34" customWidth="1"/>
    <col min="5" max="5" width="13.796875" customWidth="1"/>
  </cols>
  <sheetData>
    <row r="1" spans="1:8">
      <c r="A1" s="25" t="s">
        <v>71</v>
      </c>
      <c r="B1" s="1"/>
      <c r="C1" s="1"/>
      <c r="D1" s="1"/>
      <c r="E1" s="1"/>
      <c r="F1" s="41" t="s">
        <v>127</v>
      </c>
      <c r="G1" s="1"/>
      <c r="H1" s="1"/>
    </row>
    <row r="2" spans="1:8">
      <c r="A2" s="1"/>
      <c r="B2" s="1"/>
      <c r="C2" s="1"/>
      <c r="D2" s="1"/>
      <c r="E2" s="1"/>
      <c r="F2" s="1"/>
      <c r="G2" s="1"/>
      <c r="H2" s="1"/>
    </row>
    <row r="3" spans="1:8">
      <c r="A3" s="1"/>
      <c r="B3" s="1"/>
      <c r="C3" s="1"/>
      <c r="D3" s="1"/>
      <c r="E3" s="1"/>
      <c r="F3" s="1"/>
      <c r="G3" s="1"/>
      <c r="H3" s="1"/>
    </row>
    <row r="4" spans="1:8">
      <c r="A4" s="1"/>
      <c r="B4" s="20"/>
      <c r="C4" s="27"/>
      <c r="D4" s="68" t="e">
        <f>+#REF!</f>
        <v>#REF!</v>
      </c>
      <c r="E4" s="28"/>
      <c r="F4" s="27"/>
      <c r="G4" s="68" t="e">
        <f>+#REF!</f>
        <v>#REF!</v>
      </c>
      <c r="H4" s="28"/>
    </row>
    <row r="5" spans="1:8" ht="24">
      <c r="A5" s="1"/>
      <c r="B5" s="69" t="s">
        <v>53</v>
      </c>
      <c r="C5" s="70" t="s">
        <v>16</v>
      </c>
      <c r="D5" s="70" t="s">
        <v>17</v>
      </c>
      <c r="E5" s="71" t="s">
        <v>15</v>
      </c>
      <c r="F5" s="70" t="s">
        <v>16</v>
      </c>
      <c r="G5" s="70" t="s">
        <v>17</v>
      </c>
      <c r="H5" s="71" t="s">
        <v>15</v>
      </c>
    </row>
    <row r="6" spans="1:8">
      <c r="A6" s="1"/>
      <c r="B6" s="72"/>
      <c r="C6" s="73" t="s">
        <v>0</v>
      </c>
      <c r="D6" s="73" t="s">
        <v>0</v>
      </c>
      <c r="E6" s="74" t="s">
        <v>0</v>
      </c>
      <c r="F6" s="73" t="s">
        <v>0</v>
      </c>
      <c r="G6" s="73" t="s">
        <v>0</v>
      </c>
      <c r="H6" s="74" t="s">
        <v>0</v>
      </c>
    </row>
    <row r="7" spans="1:8">
      <c r="A7" s="1"/>
      <c r="B7" s="29" t="s">
        <v>11</v>
      </c>
      <c r="C7" s="20"/>
      <c r="D7" s="20"/>
      <c r="E7" s="20"/>
      <c r="F7" s="20"/>
      <c r="G7" s="20"/>
      <c r="H7" s="20"/>
    </row>
    <row r="8" spans="1:8">
      <c r="A8" s="1"/>
      <c r="B8" s="20" t="s">
        <v>6</v>
      </c>
      <c r="C8" s="20"/>
      <c r="D8" s="20"/>
      <c r="E8" s="20">
        <f>+SUM(C8:D8)</f>
        <v>0</v>
      </c>
      <c r="F8" s="20"/>
      <c r="G8" s="20"/>
      <c r="H8" s="20">
        <f>+SUM(F8:G8)</f>
        <v>0</v>
      </c>
    </row>
    <row r="9" spans="1:8">
      <c r="A9" s="1"/>
      <c r="B9" s="20" t="s">
        <v>7</v>
      </c>
      <c r="C9" s="20"/>
      <c r="D9" s="20"/>
      <c r="E9" s="20">
        <f t="shared" ref="E9:E11" si="0">+SUM(C9:D9)</f>
        <v>0</v>
      </c>
      <c r="F9" s="20"/>
      <c r="G9" s="20"/>
      <c r="H9" s="20">
        <f t="shared" ref="H9:H11" si="1">+SUM(F9:G9)</f>
        <v>0</v>
      </c>
    </row>
    <row r="10" spans="1:8">
      <c r="A10" s="1"/>
      <c r="B10" s="20" t="s">
        <v>8</v>
      </c>
      <c r="C10" s="20"/>
      <c r="D10" s="20"/>
      <c r="E10" s="20">
        <f t="shared" si="0"/>
        <v>0</v>
      </c>
      <c r="F10" s="20"/>
      <c r="G10" s="20"/>
      <c r="H10" s="20">
        <f t="shared" si="1"/>
        <v>0</v>
      </c>
    </row>
    <row r="11" spans="1:8">
      <c r="A11" s="1"/>
      <c r="B11" s="20" t="s">
        <v>9</v>
      </c>
      <c r="C11" s="20"/>
      <c r="D11" s="20"/>
      <c r="E11" s="20">
        <f t="shared" si="0"/>
        <v>0</v>
      </c>
      <c r="F11" s="20"/>
      <c r="G11" s="20"/>
      <c r="H11" s="20">
        <f t="shared" si="1"/>
        <v>0</v>
      </c>
    </row>
    <row r="12" spans="1:8">
      <c r="A12" s="1"/>
      <c r="B12" s="27" t="s">
        <v>10</v>
      </c>
      <c r="C12" s="76">
        <f>+SUM(C8:C11)</f>
        <v>0</v>
      </c>
      <c r="D12" s="76">
        <f t="shared" ref="D12:E12" si="2">+SUM(D8:D11)</f>
        <v>0</v>
      </c>
      <c r="E12" s="77">
        <f t="shared" si="2"/>
        <v>0</v>
      </c>
      <c r="F12" s="76">
        <f>+SUM(F8:F11)</f>
        <v>0</v>
      </c>
      <c r="G12" s="76">
        <f t="shared" ref="G12:H12" si="3">+SUM(G8:G11)</f>
        <v>0</v>
      </c>
      <c r="H12" s="77">
        <f t="shared" si="3"/>
        <v>0</v>
      </c>
    </row>
    <row r="13" spans="1:8">
      <c r="A13" s="1"/>
      <c r="B13" s="29" t="s">
        <v>12</v>
      </c>
      <c r="C13" s="20"/>
      <c r="D13" s="20"/>
      <c r="E13" s="20"/>
      <c r="F13" s="20"/>
      <c r="G13" s="20"/>
      <c r="H13" s="20"/>
    </row>
    <row r="14" spans="1:8">
      <c r="A14" s="1"/>
      <c r="B14" s="20" t="s">
        <v>6</v>
      </c>
      <c r="C14" s="20"/>
      <c r="D14" s="20"/>
      <c r="E14" s="20">
        <f>+SUM(C14:D14)</f>
        <v>0</v>
      </c>
      <c r="F14" s="20"/>
      <c r="G14" s="20"/>
      <c r="H14" s="20">
        <f>+SUM(F14:G14)</f>
        <v>0</v>
      </c>
    </row>
    <row r="15" spans="1:8">
      <c r="A15" s="1"/>
      <c r="B15" s="20" t="s">
        <v>7</v>
      </c>
      <c r="C15" s="20"/>
      <c r="D15" s="20"/>
      <c r="E15" s="20">
        <f t="shared" ref="E15:E17" si="4">+SUM(C15:D15)</f>
        <v>0</v>
      </c>
      <c r="F15" s="20"/>
      <c r="G15" s="20"/>
      <c r="H15" s="20">
        <f t="shared" ref="H15:H17" si="5">+SUM(F15:G15)</f>
        <v>0</v>
      </c>
    </row>
    <row r="16" spans="1:8">
      <c r="A16" s="1"/>
      <c r="B16" s="20" t="s">
        <v>8</v>
      </c>
      <c r="C16" s="20"/>
      <c r="D16" s="20"/>
      <c r="E16" s="20">
        <f t="shared" si="4"/>
        <v>0</v>
      </c>
      <c r="F16" s="20"/>
      <c r="G16" s="20"/>
      <c r="H16" s="20">
        <f t="shared" si="5"/>
        <v>0</v>
      </c>
    </row>
    <row r="17" spans="1:8">
      <c r="A17" s="1"/>
      <c r="B17" s="20" t="s">
        <v>9</v>
      </c>
      <c r="C17" s="20"/>
      <c r="D17" s="20"/>
      <c r="E17" s="20">
        <f t="shared" si="4"/>
        <v>0</v>
      </c>
      <c r="F17" s="20"/>
      <c r="G17" s="20"/>
      <c r="H17" s="20">
        <f t="shared" si="5"/>
        <v>0</v>
      </c>
    </row>
    <row r="18" spans="1:8">
      <c r="A18" s="1"/>
      <c r="B18" s="27" t="s">
        <v>13</v>
      </c>
      <c r="C18" s="76">
        <f>+SUM(C14:C17)</f>
        <v>0</v>
      </c>
      <c r="D18" s="76">
        <f t="shared" ref="D18:E18" si="6">+SUM(D14:D17)</f>
        <v>0</v>
      </c>
      <c r="E18" s="77">
        <f t="shared" si="6"/>
        <v>0</v>
      </c>
      <c r="F18" s="76">
        <f>+SUM(F14:F17)</f>
        <v>0</v>
      </c>
      <c r="G18" s="76">
        <f t="shared" ref="G18:H18" si="7">+SUM(G14:G17)</f>
        <v>0</v>
      </c>
      <c r="H18" s="77">
        <f t="shared" si="7"/>
        <v>0</v>
      </c>
    </row>
    <row r="19" spans="1:8">
      <c r="A19" s="1"/>
      <c r="B19" s="27" t="s">
        <v>14</v>
      </c>
      <c r="C19" s="76">
        <f>+C18+C12</f>
        <v>0</v>
      </c>
      <c r="D19" s="76">
        <f t="shared" ref="D19:E19" si="8">+D18+D12</f>
        <v>0</v>
      </c>
      <c r="E19" s="77">
        <f t="shared" si="8"/>
        <v>0</v>
      </c>
      <c r="F19" s="76">
        <f>+F18+F12</f>
        <v>0</v>
      </c>
      <c r="G19" s="76">
        <f t="shared" ref="G19:H19" si="9">+G18+G12</f>
        <v>0</v>
      </c>
      <c r="H19" s="77">
        <f t="shared" si="9"/>
        <v>0</v>
      </c>
    </row>
    <row r="20" spans="1:8">
      <c r="A20" s="1"/>
      <c r="B20" s="20"/>
      <c r="C20" s="20"/>
      <c r="D20" s="20"/>
      <c r="E20" s="20"/>
      <c r="F20" s="20"/>
      <c r="G20" s="20"/>
      <c r="H20" s="20"/>
    </row>
    <row r="21" spans="1:8">
      <c r="A21" s="1"/>
      <c r="B21" s="33" t="s">
        <v>52</v>
      </c>
      <c r="C21" s="108"/>
      <c r="D21" s="109"/>
      <c r="E21" s="109" t="e">
        <f>+E19-#REF!</f>
        <v>#REF!</v>
      </c>
      <c r="F21" s="109"/>
      <c r="G21" s="109"/>
      <c r="H21" s="109" t="e">
        <f>+H19-#REF!</f>
        <v>#REF!</v>
      </c>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sheetProtection password="DF8B" sheet="1" objects="1" scenarios="1"/>
  <hyperlinks>
    <hyperlink ref="F1" location="'Est Situacion'!A1" display="Volver" xr:uid="{00000000-0004-0000-24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6">
    <tabColor theme="0" tint="-0.34998626667073579"/>
  </sheetPr>
  <dimension ref="A1:S41"/>
  <sheetViews>
    <sheetView showGridLines="0" topLeftCell="A17" workbookViewId="0">
      <selection activeCell="M54" sqref="M54"/>
    </sheetView>
  </sheetViews>
  <sheetFormatPr baseColWidth="10" defaultColWidth="11.46484375" defaultRowHeight="13.15"/>
  <cols>
    <col min="1" max="1" width="14" style="1" bestFit="1" customWidth="1"/>
    <col min="2" max="2" width="4.19921875" style="1" customWidth="1"/>
    <col min="3" max="3" width="21.53125" style="1" customWidth="1"/>
    <col min="4" max="4" width="8.19921875" style="66" customWidth="1"/>
    <col min="5" max="5" width="13.19921875" style="66" customWidth="1"/>
    <col min="6" max="6" width="8.19921875" style="66" customWidth="1"/>
    <col min="7" max="7" width="13.19921875" style="66" customWidth="1"/>
    <col min="8" max="8" width="8.19921875" style="66" customWidth="1"/>
    <col min="9" max="9" width="11.53125" style="1" bestFit="1" customWidth="1"/>
    <col min="10" max="10" width="5.19921875" style="1" customWidth="1"/>
    <col min="11" max="11" width="14" style="1" bestFit="1" customWidth="1"/>
    <col min="12" max="12" width="2.796875" style="1" customWidth="1"/>
    <col min="13" max="13" width="21.796875" style="1" customWidth="1"/>
    <col min="14" max="17" width="11.53125" style="1" bestFit="1" customWidth="1"/>
    <col min="18" max="16384" width="11.46484375" style="1"/>
  </cols>
  <sheetData>
    <row r="1" spans="1:19" ht="14.25">
      <c r="A1" t="s">
        <v>72</v>
      </c>
      <c r="B1"/>
      <c r="G1" s="41" t="s">
        <v>127</v>
      </c>
      <c r="K1" t="s">
        <v>72</v>
      </c>
    </row>
    <row r="3" spans="1:19" ht="15.75">
      <c r="A3" s="111" t="s">
        <v>83</v>
      </c>
      <c r="K3" s="111" t="s">
        <v>87</v>
      </c>
    </row>
    <row r="4" spans="1:19">
      <c r="A4" s="1" t="s">
        <v>73</v>
      </c>
      <c r="K4" s="1" t="s">
        <v>73</v>
      </c>
      <c r="N4" s="66"/>
      <c r="O4" s="66"/>
      <c r="P4" s="66"/>
      <c r="Q4" s="66"/>
      <c r="R4" s="66"/>
    </row>
    <row r="5" spans="1:19">
      <c r="N5" s="66"/>
      <c r="O5" s="66"/>
      <c r="P5" s="66"/>
      <c r="Q5" s="66"/>
      <c r="R5" s="66"/>
    </row>
    <row r="6" spans="1:19" ht="14.25">
      <c r="A6" s="112" t="e">
        <f>+#REF!</f>
        <v>#REF!</v>
      </c>
      <c r="B6" s="112"/>
      <c r="C6" s="113" t="s">
        <v>77</v>
      </c>
      <c r="D6" s="335" t="s">
        <v>79</v>
      </c>
      <c r="E6" s="348"/>
      <c r="F6" s="335" t="s">
        <v>80</v>
      </c>
      <c r="G6" s="348"/>
      <c r="H6" s="335" t="s">
        <v>2</v>
      </c>
      <c r="I6" s="348"/>
      <c r="K6" s="112" t="e">
        <f>+#REF!</f>
        <v>#REF!</v>
      </c>
      <c r="L6" s="112"/>
      <c r="M6" s="113" t="s">
        <v>77</v>
      </c>
      <c r="N6" s="335" t="s">
        <v>79</v>
      </c>
      <c r="O6" s="348"/>
      <c r="P6" s="335" t="s">
        <v>80</v>
      </c>
      <c r="Q6" s="348"/>
      <c r="R6" s="335" t="s">
        <v>2</v>
      </c>
      <c r="S6" s="348"/>
    </row>
    <row r="7" spans="1:19" ht="14.25">
      <c r="A7" s="25"/>
      <c r="B7" s="25"/>
      <c r="C7" s="114" t="s">
        <v>78</v>
      </c>
      <c r="D7" s="31" t="s">
        <v>81</v>
      </c>
      <c r="E7" s="6" t="s">
        <v>82</v>
      </c>
      <c r="F7" s="31" t="s">
        <v>81</v>
      </c>
      <c r="G7" s="6" t="s">
        <v>82</v>
      </c>
      <c r="H7" s="5" t="s">
        <v>81</v>
      </c>
      <c r="I7" s="6" t="s">
        <v>82</v>
      </c>
      <c r="K7" s="25"/>
      <c r="L7" s="25"/>
      <c r="M7" s="114" t="s">
        <v>78</v>
      </c>
      <c r="N7" s="31" t="s">
        <v>81</v>
      </c>
      <c r="O7" s="6" t="s">
        <v>82</v>
      </c>
      <c r="P7" s="31" t="s">
        <v>81</v>
      </c>
      <c r="Q7" s="6" t="s">
        <v>82</v>
      </c>
      <c r="R7" s="5" t="s">
        <v>81</v>
      </c>
      <c r="S7" s="6" t="s">
        <v>82</v>
      </c>
    </row>
    <row r="8" spans="1:19" ht="14.25">
      <c r="A8" s="25"/>
      <c r="B8" s="25"/>
      <c r="C8" s="9"/>
      <c r="D8" s="115"/>
      <c r="E8" s="116"/>
      <c r="F8" s="115"/>
      <c r="G8" s="116"/>
      <c r="H8" s="1">
        <f>+D8+F8</f>
        <v>0</v>
      </c>
      <c r="I8" s="12">
        <f>+E8+G8</f>
        <v>0</v>
      </c>
      <c r="K8" s="25"/>
      <c r="L8" s="25"/>
      <c r="M8" s="9"/>
      <c r="N8" s="115"/>
      <c r="O8" s="116"/>
      <c r="P8" s="115"/>
      <c r="Q8" s="116"/>
      <c r="R8" s="1">
        <f>+N8+P8</f>
        <v>0</v>
      </c>
      <c r="S8" s="12">
        <f>+O8+Q8</f>
        <v>0</v>
      </c>
    </row>
    <row r="9" spans="1:19" ht="14.25">
      <c r="A9" s="25"/>
      <c r="B9" s="25"/>
      <c r="C9" s="9" t="s">
        <v>74</v>
      </c>
      <c r="D9" s="115"/>
      <c r="E9" s="116"/>
      <c r="F9" s="115"/>
      <c r="G9" s="116"/>
      <c r="H9" s="1">
        <f t="shared" ref="H9:H10" si="0">+D9+F9</f>
        <v>0</v>
      </c>
      <c r="I9" s="12">
        <f t="shared" ref="I9:I10" si="1">+E9+G9</f>
        <v>0</v>
      </c>
      <c r="K9" s="25"/>
      <c r="L9" s="25"/>
      <c r="M9" s="9" t="s">
        <v>74</v>
      </c>
      <c r="N9" s="115"/>
      <c r="O9" s="116"/>
      <c r="P9" s="115"/>
      <c r="Q9" s="116"/>
      <c r="R9" s="1">
        <f t="shared" ref="R9:R10" si="2">+N9+P9</f>
        <v>0</v>
      </c>
      <c r="S9" s="12">
        <f t="shared" ref="S9:S10" si="3">+O9+Q9</f>
        <v>0</v>
      </c>
    </row>
    <row r="10" spans="1:19" ht="14.25">
      <c r="A10" s="25"/>
      <c r="B10" s="25"/>
      <c r="C10" s="9" t="s">
        <v>75</v>
      </c>
      <c r="D10" s="115"/>
      <c r="E10" s="116"/>
      <c r="F10" s="115"/>
      <c r="G10" s="116"/>
      <c r="H10" s="1">
        <f t="shared" si="0"/>
        <v>0</v>
      </c>
      <c r="I10" s="12">
        <f t="shared" si="1"/>
        <v>0</v>
      </c>
      <c r="K10" s="25"/>
      <c r="L10" s="25"/>
      <c r="M10" s="9" t="s">
        <v>75</v>
      </c>
      <c r="N10" s="115"/>
      <c r="O10" s="116"/>
      <c r="P10" s="115"/>
      <c r="Q10" s="116"/>
      <c r="R10" s="1">
        <f t="shared" si="2"/>
        <v>0</v>
      </c>
      <c r="S10" s="12">
        <f t="shared" si="3"/>
        <v>0</v>
      </c>
    </row>
    <row r="11" spans="1:19" ht="14.25">
      <c r="A11" s="25"/>
      <c r="B11" s="25"/>
      <c r="C11" s="7" t="s">
        <v>76</v>
      </c>
      <c r="D11" s="7">
        <f>+SUM(D9:D10)</f>
        <v>0</v>
      </c>
      <c r="E11" s="13">
        <f t="shared" ref="E11:I11" si="4">+SUM(E9:E10)</f>
        <v>0</v>
      </c>
      <c r="F11" s="7">
        <f t="shared" si="4"/>
        <v>0</v>
      </c>
      <c r="G11" s="13">
        <f t="shared" si="4"/>
        <v>0</v>
      </c>
      <c r="H11" s="8">
        <f t="shared" si="4"/>
        <v>0</v>
      </c>
      <c r="I11" s="13">
        <f t="shared" si="4"/>
        <v>0</v>
      </c>
      <c r="K11" s="25"/>
      <c r="L11" s="25"/>
      <c r="M11" s="7" t="s">
        <v>76</v>
      </c>
      <c r="N11" s="7">
        <f>+SUM(N9:N10)</f>
        <v>0</v>
      </c>
      <c r="O11" s="13">
        <f t="shared" ref="O11" si="5">+SUM(O9:O10)</f>
        <v>0</v>
      </c>
      <c r="P11" s="7">
        <f t="shared" ref="P11" si="6">+SUM(P9:P10)</f>
        <v>0</v>
      </c>
      <c r="Q11" s="13">
        <f t="shared" ref="Q11" si="7">+SUM(Q9:Q10)</f>
        <v>0</v>
      </c>
      <c r="R11" s="8">
        <f t="shared" ref="R11" si="8">+SUM(R9:R10)</f>
        <v>0</v>
      </c>
      <c r="S11" s="13">
        <f t="shared" ref="S11" si="9">+SUM(S9:S10)</f>
        <v>0</v>
      </c>
    </row>
    <row r="12" spans="1:19" ht="14.25">
      <c r="A12" s="25"/>
      <c r="B12" s="25"/>
      <c r="K12" s="25"/>
      <c r="L12" s="25"/>
      <c r="N12" s="66"/>
      <c r="O12" s="66"/>
      <c r="P12" s="66"/>
      <c r="Q12" s="66"/>
      <c r="R12" s="66"/>
    </row>
    <row r="13" spans="1:19" ht="14.25">
      <c r="A13" s="112" t="e">
        <f>+#REF!</f>
        <v>#REF!</v>
      </c>
      <c r="B13" s="112"/>
      <c r="C13" s="113" t="s">
        <v>77</v>
      </c>
      <c r="D13" s="335" t="s">
        <v>79</v>
      </c>
      <c r="E13" s="348"/>
      <c r="F13" s="335" t="s">
        <v>80</v>
      </c>
      <c r="G13" s="348"/>
      <c r="H13" s="335" t="s">
        <v>2</v>
      </c>
      <c r="I13" s="348"/>
      <c r="K13" s="112" t="e">
        <f>+#REF!</f>
        <v>#REF!</v>
      </c>
      <c r="L13" s="112"/>
      <c r="M13" s="113" t="s">
        <v>77</v>
      </c>
      <c r="N13" s="335" t="s">
        <v>79</v>
      </c>
      <c r="O13" s="348"/>
      <c r="P13" s="335" t="s">
        <v>80</v>
      </c>
      <c r="Q13" s="348"/>
      <c r="R13" s="335" t="s">
        <v>2</v>
      </c>
      <c r="S13" s="348"/>
    </row>
    <row r="14" spans="1:19" ht="14.25">
      <c r="A14" s="25"/>
      <c r="B14" s="25"/>
      <c r="C14" s="114" t="s">
        <v>78</v>
      </c>
      <c r="D14" s="31" t="s">
        <v>81</v>
      </c>
      <c r="E14" s="6" t="s">
        <v>82</v>
      </c>
      <c r="F14" s="31" t="s">
        <v>81</v>
      </c>
      <c r="G14" s="6" t="s">
        <v>82</v>
      </c>
      <c r="H14" s="5" t="s">
        <v>81</v>
      </c>
      <c r="I14" s="6" t="s">
        <v>82</v>
      </c>
      <c r="K14" s="25"/>
      <c r="L14" s="25"/>
      <c r="M14" s="114" t="s">
        <v>78</v>
      </c>
      <c r="N14" s="31" t="s">
        <v>81</v>
      </c>
      <c r="O14" s="6" t="s">
        <v>82</v>
      </c>
      <c r="P14" s="31" t="s">
        <v>81</v>
      </c>
      <c r="Q14" s="6" t="s">
        <v>82</v>
      </c>
      <c r="R14" s="5" t="s">
        <v>81</v>
      </c>
      <c r="S14" s="6" t="s">
        <v>82</v>
      </c>
    </row>
    <row r="15" spans="1:19" ht="14.25">
      <c r="A15" s="25"/>
      <c r="B15" s="25"/>
      <c r="C15" s="9"/>
      <c r="D15" s="115"/>
      <c r="E15" s="116"/>
      <c r="F15" s="115"/>
      <c r="G15" s="116"/>
      <c r="H15" s="1">
        <f>+D15+F15</f>
        <v>0</v>
      </c>
      <c r="I15" s="12">
        <f>+E15+G15</f>
        <v>0</v>
      </c>
      <c r="K15" s="25"/>
      <c r="L15" s="25"/>
      <c r="M15" s="9"/>
      <c r="N15" s="115"/>
      <c r="O15" s="116"/>
      <c r="P15" s="115"/>
      <c r="Q15" s="116"/>
      <c r="R15" s="1">
        <f>+N15+P15</f>
        <v>0</v>
      </c>
      <c r="S15" s="12">
        <f>+O15+Q15</f>
        <v>0</v>
      </c>
    </row>
    <row r="16" spans="1:19" ht="14.25">
      <c r="A16" s="25"/>
      <c r="B16" s="25"/>
      <c r="C16" s="9" t="s">
        <v>74</v>
      </c>
      <c r="D16" s="115"/>
      <c r="E16" s="116"/>
      <c r="F16" s="115"/>
      <c r="G16" s="116"/>
      <c r="H16" s="1">
        <f t="shared" ref="H16:H17" si="10">+D16+F16</f>
        <v>0</v>
      </c>
      <c r="I16" s="12">
        <f t="shared" ref="I16:I17" si="11">+E16+G16</f>
        <v>0</v>
      </c>
      <c r="K16" s="25"/>
      <c r="L16" s="25"/>
      <c r="M16" s="9" t="s">
        <v>74</v>
      </c>
      <c r="N16" s="115"/>
      <c r="O16" s="116"/>
      <c r="P16" s="115"/>
      <c r="Q16" s="116"/>
      <c r="R16" s="1">
        <f t="shared" ref="R16:R17" si="12">+N16+P16</f>
        <v>0</v>
      </c>
      <c r="S16" s="12">
        <f t="shared" ref="S16:S17" si="13">+O16+Q16</f>
        <v>0</v>
      </c>
    </row>
    <row r="17" spans="1:19" ht="14.25">
      <c r="A17" s="25"/>
      <c r="B17" s="25"/>
      <c r="C17" s="9" t="s">
        <v>75</v>
      </c>
      <c r="D17" s="115"/>
      <c r="E17" s="116"/>
      <c r="F17" s="115"/>
      <c r="G17" s="116"/>
      <c r="H17" s="1">
        <f t="shared" si="10"/>
        <v>0</v>
      </c>
      <c r="I17" s="12">
        <f t="shared" si="11"/>
        <v>0</v>
      </c>
      <c r="K17" s="25"/>
      <c r="L17" s="25"/>
      <c r="M17" s="9" t="s">
        <v>75</v>
      </c>
      <c r="N17" s="115"/>
      <c r="O17" s="116"/>
      <c r="P17" s="115"/>
      <c r="Q17" s="116"/>
      <c r="R17" s="1">
        <f t="shared" si="12"/>
        <v>0</v>
      </c>
      <c r="S17" s="12">
        <f t="shared" si="13"/>
        <v>0</v>
      </c>
    </row>
    <row r="18" spans="1:19" ht="14.25">
      <c r="A18" s="25"/>
      <c r="B18" s="25"/>
      <c r="C18" s="7" t="s">
        <v>76</v>
      </c>
      <c r="D18" s="7">
        <f>+SUM(D16:D17)</f>
        <v>0</v>
      </c>
      <c r="E18" s="13">
        <f t="shared" ref="E18" si="14">+SUM(E16:E17)</f>
        <v>0</v>
      </c>
      <c r="F18" s="7">
        <f t="shared" ref="F18" si="15">+SUM(F16:F17)</f>
        <v>0</v>
      </c>
      <c r="G18" s="13">
        <f t="shared" ref="G18" si="16">+SUM(G16:G17)</f>
        <v>0</v>
      </c>
      <c r="H18" s="8">
        <f t="shared" ref="H18" si="17">+SUM(H16:H17)</f>
        <v>0</v>
      </c>
      <c r="I18" s="13">
        <f t="shared" ref="I18" si="18">+SUM(I16:I17)</f>
        <v>0</v>
      </c>
      <c r="K18" s="25"/>
      <c r="L18" s="25"/>
      <c r="M18" s="7" t="s">
        <v>76</v>
      </c>
      <c r="N18" s="7">
        <f>+SUM(N16:N17)</f>
        <v>0</v>
      </c>
      <c r="O18" s="13">
        <f t="shared" ref="O18" si="19">+SUM(O16:O17)</f>
        <v>0</v>
      </c>
      <c r="P18" s="7">
        <f t="shared" ref="P18" si="20">+SUM(P16:P17)</f>
        <v>0</v>
      </c>
      <c r="Q18" s="13">
        <f t="shared" ref="Q18" si="21">+SUM(Q16:Q17)</f>
        <v>0</v>
      </c>
      <c r="R18" s="8">
        <f t="shared" ref="R18" si="22">+SUM(R16:R17)</f>
        <v>0</v>
      </c>
      <c r="S18" s="13">
        <f t="shared" ref="S18" si="23">+SUM(S16:S17)</f>
        <v>0</v>
      </c>
    </row>
    <row r="19" spans="1:19" ht="14.25">
      <c r="A19" s="25"/>
      <c r="B19" s="25"/>
      <c r="K19" s="25"/>
      <c r="L19" s="25"/>
      <c r="N19" s="66"/>
      <c r="O19" s="66"/>
      <c r="P19" s="66"/>
      <c r="Q19" s="66"/>
      <c r="R19" s="66"/>
    </row>
    <row r="20" spans="1:19">
      <c r="D20" s="117"/>
      <c r="E20" s="117"/>
      <c r="F20" s="117"/>
      <c r="G20" s="117"/>
      <c r="H20" s="117"/>
      <c r="I20" s="36"/>
      <c r="N20" s="117"/>
      <c r="O20" s="117"/>
      <c r="P20" s="117"/>
      <c r="Q20" s="117"/>
      <c r="R20" s="117"/>
      <c r="S20" s="36"/>
    </row>
    <row r="21" spans="1:19">
      <c r="A21" s="1" t="s">
        <v>84</v>
      </c>
      <c r="K21" s="1" t="s">
        <v>84</v>
      </c>
      <c r="N21" s="66"/>
      <c r="O21" s="66"/>
      <c r="P21" s="66"/>
      <c r="Q21" s="66"/>
      <c r="R21" s="66"/>
    </row>
    <row r="22" spans="1:19">
      <c r="N22" s="66"/>
      <c r="O22" s="66"/>
      <c r="P22" s="66"/>
      <c r="Q22" s="66"/>
      <c r="R22" s="66"/>
    </row>
    <row r="23" spans="1:19">
      <c r="N23" s="66"/>
      <c r="O23" s="66"/>
      <c r="P23" s="66"/>
      <c r="Q23" s="66"/>
      <c r="R23" s="66"/>
    </row>
    <row r="24" spans="1:19" ht="24.75" customHeight="1">
      <c r="A24" s="112" t="e">
        <f>+#REF!</f>
        <v>#REF!</v>
      </c>
      <c r="C24" s="113" t="s">
        <v>77</v>
      </c>
      <c r="D24" s="349" t="s">
        <v>85</v>
      </c>
      <c r="E24" s="350"/>
      <c r="F24" s="351" t="s">
        <v>86</v>
      </c>
      <c r="G24" s="352"/>
      <c r="H24" s="353" t="s">
        <v>2</v>
      </c>
      <c r="I24" s="352"/>
      <c r="K24" s="112" t="e">
        <f>+#REF!</f>
        <v>#REF!</v>
      </c>
      <c r="M24" s="113" t="s">
        <v>77</v>
      </c>
      <c r="N24" s="349" t="s">
        <v>85</v>
      </c>
      <c r="O24" s="350"/>
      <c r="P24" s="351" t="s">
        <v>86</v>
      </c>
      <c r="Q24" s="352"/>
      <c r="R24" s="353" t="s">
        <v>2</v>
      </c>
      <c r="S24" s="352"/>
    </row>
    <row r="25" spans="1:19" ht="14.25">
      <c r="A25" s="25"/>
      <c r="C25" s="114" t="s">
        <v>78</v>
      </c>
      <c r="D25" s="31" t="s">
        <v>81</v>
      </c>
      <c r="E25" s="6" t="s">
        <v>82</v>
      </c>
      <c r="F25" s="5" t="s">
        <v>81</v>
      </c>
      <c r="G25" s="6" t="s">
        <v>82</v>
      </c>
      <c r="H25" s="31" t="s">
        <v>81</v>
      </c>
      <c r="I25" s="6" t="s">
        <v>82</v>
      </c>
      <c r="K25" s="25"/>
      <c r="M25" s="114" t="s">
        <v>78</v>
      </c>
      <c r="N25" s="31" t="s">
        <v>81</v>
      </c>
      <c r="O25" s="6" t="s">
        <v>82</v>
      </c>
      <c r="P25" s="5" t="s">
        <v>81</v>
      </c>
      <c r="Q25" s="6" t="s">
        <v>82</v>
      </c>
      <c r="R25" s="31" t="s">
        <v>81</v>
      </c>
      <c r="S25" s="6" t="s">
        <v>82</v>
      </c>
    </row>
    <row r="26" spans="1:19" ht="14.25">
      <c r="A26" s="25"/>
      <c r="C26" s="9"/>
      <c r="D26" s="115"/>
      <c r="E26" s="116"/>
      <c r="H26" s="1">
        <f>+D26+F26</f>
        <v>0</v>
      </c>
      <c r="I26" s="12">
        <f>+E26+G26</f>
        <v>0</v>
      </c>
      <c r="K26" s="25"/>
      <c r="M26" s="9"/>
      <c r="N26" s="115"/>
      <c r="O26" s="116"/>
      <c r="P26" s="66"/>
      <c r="Q26" s="66"/>
      <c r="R26" s="1">
        <f>+N26+P26</f>
        <v>0</v>
      </c>
      <c r="S26" s="12">
        <f>+O26+Q26</f>
        <v>0</v>
      </c>
    </row>
    <row r="27" spans="1:19" ht="14.25">
      <c r="A27" s="25"/>
      <c r="C27" s="9" t="s">
        <v>74</v>
      </c>
      <c r="D27" s="115"/>
      <c r="E27" s="116"/>
      <c r="H27" s="1">
        <f t="shared" ref="H27:H28" si="24">+D27+F27</f>
        <v>0</v>
      </c>
      <c r="I27" s="12">
        <f t="shared" ref="I27:I28" si="25">+E27+G27</f>
        <v>0</v>
      </c>
      <c r="K27" s="25"/>
      <c r="M27" s="9" t="s">
        <v>74</v>
      </c>
      <c r="N27" s="115"/>
      <c r="O27" s="116"/>
      <c r="P27" s="66"/>
      <c r="Q27" s="66"/>
      <c r="R27" s="1">
        <f t="shared" ref="R27:R28" si="26">+N27+P27</f>
        <v>0</v>
      </c>
      <c r="S27" s="12">
        <f t="shared" ref="S27:S28" si="27">+O27+Q27</f>
        <v>0</v>
      </c>
    </row>
    <row r="28" spans="1:19" ht="14.25">
      <c r="A28" s="25"/>
      <c r="C28" s="9" t="s">
        <v>75</v>
      </c>
      <c r="D28" s="115"/>
      <c r="E28" s="116"/>
      <c r="H28" s="1">
        <f t="shared" si="24"/>
        <v>0</v>
      </c>
      <c r="I28" s="12">
        <f t="shared" si="25"/>
        <v>0</v>
      </c>
      <c r="K28" s="25"/>
      <c r="M28" s="9" t="s">
        <v>75</v>
      </c>
      <c r="N28" s="115"/>
      <c r="O28" s="116"/>
      <c r="P28" s="66"/>
      <c r="Q28" s="66"/>
      <c r="R28" s="1">
        <f t="shared" si="26"/>
        <v>0</v>
      </c>
      <c r="S28" s="12">
        <f t="shared" si="27"/>
        <v>0</v>
      </c>
    </row>
    <row r="29" spans="1:19" ht="14.25">
      <c r="A29" s="25"/>
      <c r="C29" s="7" t="s">
        <v>76</v>
      </c>
      <c r="D29" s="7">
        <f>+SUM(D27:D28)</f>
        <v>0</v>
      </c>
      <c r="E29" s="13">
        <f t="shared" ref="E29" si="28">+SUM(E27:E28)</f>
        <v>0</v>
      </c>
      <c r="F29" s="8">
        <f t="shared" ref="F29" si="29">+SUM(F27:F28)</f>
        <v>0</v>
      </c>
      <c r="G29" s="13">
        <f t="shared" ref="G29" si="30">+SUM(G27:G28)</f>
        <v>0</v>
      </c>
      <c r="H29" s="8">
        <f t="shared" ref="H29" si="31">+SUM(H27:H28)</f>
        <v>0</v>
      </c>
      <c r="I29" s="13">
        <f t="shared" ref="I29" si="32">+SUM(I27:I28)</f>
        <v>0</v>
      </c>
      <c r="K29" s="25"/>
      <c r="M29" s="7" t="s">
        <v>76</v>
      </c>
      <c r="N29" s="7">
        <f>+SUM(N27:N28)</f>
        <v>0</v>
      </c>
      <c r="O29" s="13">
        <f t="shared" ref="O29" si="33">+SUM(O27:O28)</f>
        <v>0</v>
      </c>
      <c r="P29" s="8">
        <f t="shared" ref="P29" si="34">+SUM(P27:P28)</f>
        <v>0</v>
      </c>
      <c r="Q29" s="13">
        <f t="shared" ref="Q29" si="35">+SUM(Q27:Q28)</f>
        <v>0</v>
      </c>
      <c r="R29" s="8">
        <f t="shared" ref="R29" si="36">+SUM(R27:R28)</f>
        <v>0</v>
      </c>
      <c r="S29" s="13">
        <f t="shared" ref="S29" si="37">+SUM(S27:S28)</f>
        <v>0</v>
      </c>
    </row>
    <row r="30" spans="1:19" ht="14.25">
      <c r="A30" s="25"/>
      <c r="K30" s="25"/>
      <c r="N30" s="66"/>
      <c r="O30" s="66"/>
      <c r="P30" s="66"/>
      <c r="Q30" s="66"/>
      <c r="R30" s="66"/>
    </row>
    <row r="31" spans="1:19" ht="14.25">
      <c r="A31" s="112" t="e">
        <f>+#REF!</f>
        <v>#REF!</v>
      </c>
      <c r="C31" s="113" t="s">
        <v>77</v>
      </c>
      <c r="D31" s="349" t="s">
        <v>85</v>
      </c>
      <c r="E31" s="350"/>
      <c r="F31" s="351" t="s">
        <v>86</v>
      </c>
      <c r="G31" s="352"/>
      <c r="H31" s="353" t="s">
        <v>2</v>
      </c>
      <c r="I31" s="352"/>
      <c r="K31" s="112" t="e">
        <f>+#REF!</f>
        <v>#REF!</v>
      </c>
      <c r="M31" s="113" t="s">
        <v>77</v>
      </c>
      <c r="N31" s="349" t="s">
        <v>85</v>
      </c>
      <c r="O31" s="350"/>
      <c r="P31" s="351" t="s">
        <v>86</v>
      </c>
      <c r="Q31" s="352"/>
      <c r="R31" s="353" t="s">
        <v>2</v>
      </c>
      <c r="S31" s="352"/>
    </row>
    <row r="32" spans="1:19" ht="14.25">
      <c r="A32" s="25"/>
      <c r="C32" s="114" t="s">
        <v>78</v>
      </c>
      <c r="D32" s="31" t="s">
        <v>81</v>
      </c>
      <c r="E32" s="6" t="s">
        <v>82</v>
      </c>
      <c r="F32" s="5" t="s">
        <v>81</v>
      </c>
      <c r="G32" s="6" t="s">
        <v>82</v>
      </c>
      <c r="H32" s="31" t="s">
        <v>81</v>
      </c>
      <c r="I32" s="6" t="s">
        <v>82</v>
      </c>
      <c r="K32" s="25"/>
      <c r="M32" s="114" t="s">
        <v>78</v>
      </c>
      <c r="N32" s="31" t="s">
        <v>81</v>
      </c>
      <c r="O32" s="6" t="s">
        <v>82</v>
      </c>
      <c r="P32" s="5" t="s">
        <v>81</v>
      </c>
      <c r="Q32" s="6" t="s">
        <v>82</v>
      </c>
      <c r="R32" s="31" t="s">
        <v>81</v>
      </c>
      <c r="S32" s="6" t="s">
        <v>82</v>
      </c>
    </row>
    <row r="33" spans="1:19" ht="14.25">
      <c r="A33" s="25"/>
      <c r="C33" s="9"/>
      <c r="D33" s="115"/>
      <c r="E33" s="116"/>
      <c r="H33" s="1">
        <f>+D33+F33</f>
        <v>0</v>
      </c>
      <c r="I33" s="12">
        <f>+E33+G33</f>
        <v>0</v>
      </c>
      <c r="K33" s="25"/>
      <c r="M33" s="9"/>
      <c r="N33" s="115"/>
      <c r="O33" s="116"/>
      <c r="P33" s="66"/>
      <c r="Q33" s="66"/>
      <c r="R33" s="1">
        <f>+N33+P33</f>
        <v>0</v>
      </c>
      <c r="S33" s="12">
        <f>+O33+Q33</f>
        <v>0</v>
      </c>
    </row>
    <row r="34" spans="1:19" ht="14.25">
      <c r="A34" s="25"/>
      <c r="C34" s="9" t="s">
        <v>74</v>
      </c>
      <c r="D34" s="115"/>
      <c r="E34" s="116"/>
      <c r="H34" s="1">
        <f t="shared" ref="H34:H35" si="38">+D34+F34</f>
        <v>0</v>
      </c>
      <c r="I34" s="12">
        <f t="shared" ref="I34:I35" si="39">+E34+G34</f>
        <v>0</v>
      </c>
      <c r="K34" s="25"/>
      <c r="M34" s="9" t="s">
        <v>74</v>
      </c>
      <c r="N34" s="115"/>
      <c r="O34" s="116"/>
      <c r="P34" s="66"/>
      <c r="Q34" s="66"/>
      <c r="R34" s="1">
        <f t="shared" ref="R34:R35" si="40">+N34+P34</f>
        <v>0</v>
      </c>
      <c r="S34" s="12">
        <f t="shared" ref="S34:S35" si="41">+O34+Q34</f>
        <v>0</v>
      </c>
    </row>
    <row r="35" spans="1:19" ht="14.25">
      <c r="A35" s="25"/>
      <c r="C35" s="9" t="s">
        <v>75</v>
      </c>
      <c r="D35" s="115"/>
      <c r="E35" s="116"/>
      <c r="H35" s="1">
        <f t="shared" si="38"/>
        <v>0</v>
      </c>
      <c r="I35" s="12">
        <f t="shared" si="39"/>
        <v>0</v>
      </c>
      <c r="K35" s="25"/>
      <c r="M35" s="9" t="s">
        <v>75</v>
      </c>
      <c r="N35" s="115"/>
      <c r="O35" s="116"/>
      <c r="P35" s="66"/>
      <c r="Q35" s="66"/>
      <c r="R35" s="1">
        <f t="shared" si="40"/>
        <v>0</v>
      </c>
      <c r="S35" s="12">
        <f t="shared" si="41"/>
        <v>0</v>
      </c>
    </row>
    <row r="36" spans="1:19" ht="14.25">
      <c r="A36" s="25"/>
      <c r="C36" s="7" t="s">
        <v>76</v>
      </c>
      <c r="D36" s="7">
        <f>+SUM(D34:D35)</f>
        <v>0</v>
      </c>
      <c r="E36" s="13">
        <f t="shared" ref="E36" si="42">+SUM(E34:E35)</f>
        <v>0</v>
      </c>
      <c r="F36" s="8">
        <f t="shared" ref="F36" si="43">+SUM(F34:F35)</f>
        <v>0</v>
      </c>
      <c r="G36" s="13">
        <f t="shared" ref="G36" si="44">+SUM(G34:G35)</f>
        <v>0</v>
      </c>
      <c r="H36" s="8">
        <f t="shared" ref="H36" si="45">+SUM(H34:H35)</f>
        <v>0</v>
      </c>
      <c r="I36" s="13">
        <f t="shared" ref="I36" si="46">+SUM(I34:I35)</f>
        <v>0</v>
      </c>
      <c r="K36" s="25"/>
      <c r="M36" s="7" t="s">
        <v>76</v>
      </c>
      <c r="N36" s="7">
        <f>+SUM(N34:N35)</f>
        <v>0</v>
      </c>
      <c r="O36" s="13">
        <f t="shared" ref="O36" si="47">+SUM(O34:O35)</f>
        <v>0</v>
      </c>
      <c r="P36" s="8">
        <f t="shared" ref="P36" si="48">+SUM(P34:P35)</f>
        <v>0</v>
      </c>
      <c r="Q36" s="13">
        <f t="shared" ref="Q36" si="49">+SUM(Q34:Q35)</f>
        <v>0</v>
      </c>
      <c r="R36" s="8">
        <f t="shared" ref="R36" si="50">+SUM(R34:R35)</f>
        <v>0</v>
      </c>
      <c r="S36" s="13">
        <f t="shared" ref="S36" si="51">+SUM(S34:S35)</f>
        <v>0</v>
      </c>
    </row>
    <row r="37" spans="1:19" ht="14.25">
      <c r="A37" s="25"/>
      <c r="K37" s="25"/>
      <c r="N37" s="66"/>
      <c r="O37" s="66"/>
      <c r="P37" s="66"/>
      <c r="Q37" s="66"/>
      <c r="R37" s="66"/>
    </row>
    <row r="38" spans="1:19">
      <c r="N38" s="66"/>
      <c r="O38" s="66"/>
      <c r="P38" s="66"/>
      <c r="Q38" s="66"/>
      <c r="R38" s="66"/>
    </row>
    <row r="39" spans="1:19">
      <c r="N39" s="66"/>
      <c r="O39" s="66"/>
      <c r="P39" s="66"/>
      <c r="Q39" s="66"/>
      <c r="R39" s="66"/>
    </row>
    <row r="40" spans="1:19">
      <c r="C40" s="118" t="s">
        <v>52</v>
      </c>
      <c r="D40" s="119"/>
      <c r="E40" s="119"/>
      <c r="F40" s="119"/>
      <c r="G40" s="119"/>
      <c r="H40" s="119"/>
      <c r="I40" s="120" t="e">
        <f>+I11+I29-#REF!</f>
        <v>#REF!</v>
      </c>
      <c r="M40" s="118" t="s">
        <v>52</v>
      </c>
      <c r="N40" s="119"/>
      <c r="O40" s="119"/>
      <c r="P40" s="119"/>
      <c r="Q40" s="119"/>
      <c r="R40" s="119"/>
      <c r="S40" s="120" t="e">
        <f>+S11+S29-#REF!</f>
        <v>#REF!</v>
      </c>
    </row>
    <row r="41" spans="1:19">
      <c r="C41" s="3" t="s">
        <v>52</v>
      </c>
      <c r="D41" s="121"/>
      <c r="E41" s="121"/>
      <c r="F41" s="121"/>
      <c r="G41" s="121"/>
      <c r="H41" s="121"/>
      <c r="I41" s="15" t="e">
        <f>+I18+I36-#REF!</f>
        <v>#REF!</v>
      </c>
      <c r="M41" s="3" t="s">
        <v>52</v>
      </c>
      <c r="N41" s="121"/>
      <c r="O41" s="121"/>
      <c r="P41" s="121"/>
      <c r="Q41" s="121"/>
      <c r="R41" s="121"/>
      <c r="S41" s="15" t="e">
        <f>+S18+S36-#REF!</f>
        <v>#REF!</v>
      </c>
    </row>
  </sheetData>
  <sheetProtection password="DF8B" sheet="1" objects="1" scenarios="1"/>
  <mergeCells count="24">
    <mergeCell ref="N24:O24"/>
    <mergeCell ref="P24:Q24"/>
    <mergeCell ref="R24:S24"/>
    <mergeCell ref="N31:O31"/>
    <mergeCell ref="P31:Q31"/>
    <mergeCell ref="R31:S31"/>
    <mergeCell ref="D24:E24"/>
    <mergeCell ref="F24:G24"/>
    <mergeCell ref="H24:I24"/>
    <mergeCell ref="D31:E31"/>
    <mergeCell ref="F31:G31"/>
    <mergeCell ref="H31:I31"/>
    <mergeCell ref="D6:E6"/>
    <mergeCell ref="F6:G6"/>
    <mergeCell ref="H6:I6"/>
    <mergeCell ref="R6:S6"/>
    <mergeCell ref="N13:O13"/>
    <mergeCell ref="P13:Q13"/>
    <mergeCell ref="R13:S13"/>
    <mergeCell ref="N6:O6"/>
    <mergeCell ref="P6:Q6"/>
    <mergeCell ref="D13:E13"/>
    <mergeCell ref="F13:G13"/>
    <mergeCell ref="H13:I13"/>
  </mergeCells>
  <hyperlinks>
    <hyperlink ref="G1" location="'Est Situacion'!A1" display="Volver" xr:uid="{00000000-0004-0000-2500-000000000000}"/>
  </hyperlinks>
  <pageMargins left="0.70866141732283472" right="0.70866141732283472" top="0.74803149606299213" bottom="0.74803149606299213" header="0.31496062992125984" footer="0.31496062992125984"/>
  <pageSetup scale="65" fitToWidth="2" orientation="landscape"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306A005B97614AB4FD76BB6FAE4637" ma:contentTypeVersion="2" ma:contentTypeDescription="Crear nuevo documento." ma:contentTypeScope="" ma:versionID="3c2789d5c043ea8b7e52199df613c4c8">
  <xsd:schema xmlns:xsd="http://www.w3.org/2001/XMLSchema" xmlns:xs="http://www.w3.org/2001/XMLSchema" xmlns:p="http://schemas.microsoft.com/office/2006/metadata/properties" xmlns:ns2="85053c67-0518-45c0-a4ab-6b4de1159934" targetNamespace="http://schemas.microsoft.com/office/2006/metadata/properties" ma:root="true" ma:fieldsID="c318ef188b82c3ce173bd0a95a1079bc" ns2:_="">
    <xsd:import namespace="85053c67-0518-45c0-a4ab-6b4de11599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53c67-0518-45c0-a4ab-6b4de1159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43B1A-91BE-454B-937C-02167542AD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22A318F-E8C9-4A1A-862B-2155286B9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53c67-0518-45c0-a4ab-6b4de1159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031BC-5BF0-47AE-A578-8E9B81382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01 PPE</vt:lpstr>
      <vt:lpstr>Nº9 Col cred Social</vt:lpstr>
      <vt:lpstr>Nº10 Deu previsionales</vt:lpstr>
      <vt:lpstr>Nº11a Act x Mut Hip endo</vt:lpstr>
      <vt:lpstr>Nº11b Act x Mut Hip endo</vt:lpstr>
      <vt:lpstr>Nº12 Deu Com y otxcob cte (b)</vt:lpstr>
      <vt:lpstr>Nº18 Pr Plt Eq</vt:lpstr>
      <vt:lpstr>Nº20 Col cred Social</vt:lpstr>
      <vt:lpstr>Nº22 Pas x Mut Hip</vt:lpstr>
      <vt:lpstr>Nº25 Prov Cred Social</vt:lpstr>
      <vt:lpstr>Nº29 Ing Int y Rea</vt:lpstr>
      <vt:lpstr>Nº30 Gto x Int y Rea</vt:lpstr>
      <vt:lpstr>Nº31 Prestaciones adic</vt:lpstr>
      <vt:lpstr>Nº32 Ing Gto por Comisiones</vt:lpstr>
      <vt:lpstr>Nº33 Prov por riesgo cred</vt:lpstr>
      <vt:lpstr>Nº34 Ot Ing y gtos operacionale</vt:lpstr>
      <vt:lpstr>Nº37 Aun-Dis coloc credi socia</vt:lpstr>
      <vt:lpstr>'Nº22 Pas x Mut Hip'!Títulos_a_imprimir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2025-08-18T15:34:44Z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0x01010091306A005B97614AB4FD76BB6FAE4637</vt:lpwstr>
  </property>
</Properties>
</file>